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UTORIDADE DE TRANSPORTES\RELATÓRIOS DESEMPENHO\MTS\2024\"/>
    </mc:Choice>
  </mc:AlternateContent>
  <xr:revisionPtr revIDLastSave="0" documentId="13_ncr:1_{94031364-06C2-4740-8BFC-01930B74769F}" xr6:coauthVersionLast="47" xr6:coauthVersionMax="47" xr10:uidLastSave="{00000000-0000-0000-0000-000000000000}"/>
  <bookViews>
    <workbookView xWindow="-120" yWindow="-120" windowWidth="29040" windowHeight="15720" xr2:uid="{78DECAE2-63D1-4871-90C4-1C6D99454187}"/>
  </bookViews>
  <sheets>
    <sheet name="ANEXOINFORMACAO_RELATORIO_ANUAL" sheetId="1" r:id="rId1"/>
    <sheet name="Mapa do Município " sheetId="2" r:id="rId2"/>
    <sheet name="Tarifário" sheetId="9" r:id="rId3"/>
    <sheet name="Tarifário 2023" sheetId="13" r:id="rId4"/>
    <sheet name="MC 2024" sheetId="5" r:id="rId5"/>
    <sheet name="MC 2023" sheetId="10" r:id="rId6"/>
    <sheet name="Reclamações MTS" sheetId="6" r:id="rId7"/>
    <sheet name="Q2024" sheetId="7" r:id="rId8"/>
    <sheet name="Q 2023" sheetId="11" r:id="rId9"/>
    <sheet name="Energia_CO2eq" sheetId="8" r:id="rId10"/>
    <sheet name="Energia_CO2eq 2023" sheetId="1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Key1" localSheetId="6" hidden="1">#REF!</definedName>
    <definedName name="_Key1" hidden="1">#REF!</definedName>
    <definedName name="_Order1" hidden="1">255</definedName>
    <definedName name="_Sort" localSheetId="6" hidden="1">#REF!</definedName>
    <definedName name="_Sort" hidden="1">#REF!</definedName>
    <definedName name="aa" localSheetId="6">#REF!</definedName>
    <definedName name="aa">#REF!</definedName>
    <definedName name="B" localSheetId="6" hidden="1">#REF!</definedName>
    <definedName name="B" hidden="1">#REF!</definedName>
    <definedName name="BLPH1" localSheetId="6" hidden="1">[1]BEI!#REF!</definedName>
    <definedName name="BLPH1" hidden="1">[1]BEI!#REF!</definedName>
    <definedName name="Dados">[2]Anexo!$J$6:$DE$64</definedName>
    <definedName name="edia3" localSheetId="6" hidden="1">#REF!</definedName>
    <definedName name="edia3" hidden="1">#REF!</definedName>
    <definedName name="extN_L" localSheetId="6">#REF!</definedName>
    <definedName name="extN_L">#REF!</definedName>
    <definedName name="extN_P" localSheetId="6">#REF!</definedName>
    <definedName name="extN_P">#REF!</definedName>
    <definedName name="extS_L">#REF!</definedName>
    <definedName name="extS_P">#REF!</definedName>
    <definedName name="kjkj">#REF!</definedName>
    <definedName name="luis">#REF!</definedName>
    <definedName name="m">#REF!</definedName>
    <definedName name="operacao">[3]Pres_Ger!$A$11:$IV$11</definedName>
    <definedName name="p" localSheetId="6" hidden="1">#REF!</definedName>
    <definedName name="p" hidden="1">#REF!</definedName>
    <definedName name="STCP" localSheetId="6" hidden="1">#REF!</definedName>
    <definedName name="STCP" hidden="1">#REF!</definedName>
    <definedName name="u" localSheetId="6">#REF!</definedName>
    <definedName name="u">#REF!</definedName>
    <definedName name="ww" hidden="1">#REF!</definedName>
    <definedName name="x">#REF!</definedName>
    <definedName name="XDO_?XDOFIELD100?">[4]jan21_nav!#REF!</definedName>
    <definedName name="XDO_?XDOFIELD101?">[4]jan21_nav!#REF!</definedName>
    <definedName name="XDO_?XDOFIELD102?">[4]jan21_nav!#REF!</definedName>
    <definedName name="XDO_?XDOFIELD103?">[4]jan21_nav!#REF!</definedName>
    <definedName name="XDO_?XDOFIELD70?">[4]jan21_nav!#REF!</definedName>
    <definedName name="XDO_?XDOFIELD86?">[4]jan21_nav!#REF!</definedName>
    <definedName name="XDO_?XDOFIELD87?">[4]jan21_nav!#REF!</definedName>
    <definedName name="XDO_?XDOFIELD88?">[4]jan21_nav!#REF!</definedName>
    <definedName name="XDO_?XDOFIELD89?">[4]jan21_nav!#REF!</definedName>
    <definedName name="XDO_?XDOFIELD90?">[4]jan21_nav!#REF!</definedName>
    <definedName name="XDO_?XDOFIELD91?">[4]jan21_nav!#REF!</definedName>
    <definedName name="XDO_?XDOFIELD92?">[4]jan21_nav!#REF!</definedName>
    <definedName name="XDO_?XDOFIELD93?">[4]jan21_nav!#REF!</definedName>
    <definedName name="XDO_?XDOFIELD94?">[4]jan21_nav!#REF!</definedName>
    <definedName name="XDO_?XDOFIELD95?">[4]jan21_nav!#REF!</definedName>
    <definedName name="XDO_?XDOFIELD96?">[4]jan21_nav!#REF!</definedName>
    <definedName name="XDO_?XDOFIELD97?">[4]jan21_nav!#REF!</definedName>
    <definedName name="XDO_?XDOFIELD98?">[4]jan21_nav!#REF!</definedName>
    <definedName name="XDO_?XDOFIELD99?">[4]jan21_nav!#REF!</definedName>
    <definedName name="XDO_GROUP_?XDOG6?">'[5]compensacao social+ valid nav'!#REF!</definedName>
    <definedName name="z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8" i="11" l="1"/>
  <c r="D35" i="11"/>
  <c r="D29" i="11"/>
  <c r="D23" i="11"/>
  <c r="D17" i="11"/>
  <c r="D7" i="11"/>
  <c r="D6" i="11"/>
  <c r="D51" i="11" s="1"/>
  <c r="C3" i="11"/>
  <c r="C2" i="11"/>
  <c r="E200" i="10"/>
  <c r="C200" i="10"/>
  <c r="E199" i="10"/>
  <c r="C199" i="10"/>
  <c r="E198" i="10"/>
  <c r="C198" i="10"/>
  <c r="E197" i="10"/>
  <c r="C197" i="10"/>
  <c r="E196" i="10"/>
  <c r="C196" i="10"/>
  <c r="E195" i="10"/>
  <c r="C195" i="10"/>
  <c r="E194" i="10"/>
  <c r="C194" i="10"/>
  <c r="E193" i="10"/>
  <c r="C193" i="10"/>
  <c r="E192" i="10"/>
  <c r="C192" i="10"/>
  <c r="E191" i="10"/>
  <c r="C191" i="10"/>
  <c r="E190" i="10"/>
  <c r="C190" i="10"/>
  <c r="E189" i="10"/>
  <c r="C189" i="10"/>
  <c r="E188" i="10"/>
  <c r="C188" i="10"/>
  <c r="E187" i="10"/>
  <c r="C187" i="10"/>
  <c r="E186" i="10"/>
  <c r="C186" i="10"/>
  <c r="E185" i="10"/>
  <c r="C185" i="10"/>
  <c r="E184" i="10"/>
  <c r="C184" i="10"/>
  <c r="E183" i="10"/>
  <c r="C183" i="10"/>
  <c r="E182" i="10"/>
  <c r="C182" i="10"/>
  <c r="E181" i="10"/>
  <c r="C181" i="10"/>
  <c r="E180" i="10"/>
  <c r="C180" i="10"/>
  <c r="E179" i="10"/>
  <c r="C179" i="10"/>
  <c r="E178" i="10"/>
  <c r="C178" i="10"/>
  <c r="E177" i="10"/>
  <c r="C177" i="10"/>
  <c r="E176" i="10"/>
  <c r="C176" i="10"/>
  <c r="E175" i="10"/>
  <c r="C175" i="10"/>
  <c r="E174" i="10"/>
  <c r="C174" i="10"/>
  <c r="E173" i="10"/>
  <c r="C173" i="10"/>
  <c r="E172" i="10"/>
  <c r="C172" i="10"/>
  <c r="E171" i="10"/>
  <c r="C171" i="10"/>
  <c r="E170" i="10"/>
  <c r="C170" i="10"/>
  <c r="E169" i="10"/>
  <c r="C169" i="10"/>
  <c r="E168" i="10"/>
  <c r="C168" i="10"/>
  <c r="E167" i="10"/>
  <c r="C167" i="10"/>
  <c r="E166" i="10"/>
  <c r="C166" i="10"/>
  <c r="E165" i="10"/>
  <c r="C165" i="10"/>
  <c r="E164" i="10"/>
  <c r="C164" i="10"/>
  <c r="E163" i="10"/>
  <c r="C163" i="10"/>
  <c r="E162" i="10"/>
  <c r="C162" i="10"/>
  <c r="E161" i="10"/>
  <c r="C161" i="10"/>
  <c r="E160" i="10"/>
  <c r="C160" i="10"/>
  <c r="E159" i="10"/>
  <c r="C159" i="10"/>
  <c r="E158" i="10"/>
  <c r="C158" i="10"/>
  <c r="E157" i="10"/>
  <c r="C157" i="10"/>
  <c r="E156" i="10"/>
  <c r="C156" i="10"/>
  <c r="E155" i="10"/>
  <c r="C155" i="10"/>
  <c r="E154" i="10"/>
  <c r="C154" i="10"/>
  <c r="E153" i="10"/>
  <c r="C153" i="10"/>
  <c r="E152" i="10"/>
  <c r="C152" i="10"/>
  <c r="E151" i="10"/>
  <c r="C151" i="10"/>
  <c r="E150" i="10"/>
  <c r="C150" i="10"/>
  <c r="E149" i="10"/>
  <c r="C149" i="10"/>
  <c r="E148" i="10"/>
  <c r="C148" i="10"/>
  <c r="E147" i="10"/>
  <c r="C147" i="10"/>
  <c r="E146" i="10"/>
  <c r="C146" i="10"/>
  <c r="E145" i="10"/>
  <c r="C145" i="10"/>
  <c r="E144" i="10"/>
  <c r="C144" i="10"/>
  <c r="E143" i="10"/>
  <c r="C143" i="10"/>
  <c r="E142" i="10"/>
  <c r="C142" i="10"/>
  <c r="E141" i="10"/>
  <c r="C141" i="10"/>
  <c r="E140" i="10"/>
  <c r="C140" i="10"/>
  <c r="E139" i="10"/>
  <c r="C139" i="10"/>
  <c r="E138" i="10"/>
  <c r="C138" i="10"/>
  <c r="E137" i="10"/>
  <c r="C137" i="10"/>
  <c r="E136" i="10"/>
  <c r="C136" i="10"/>
  <c r="E135" i="10"/>
  <c r="C135" i="10"/>
  <c r="E134" i="10"/>
  <c r="C134" i="10"/>
  <c r="E133" i="10"/>
  <c r="C133" i="10"/>
  <c r="E132" i="10"/>
  <c r="C132" i="10"/>
  <c r="E131" i="10"/>
  <c r="C131" i="10"/>
  <c r="E130" i="10"/>
  <c r="C130" i="10"/>
  <c r="E129" i="10"/>
  <c r="C129" i="10"/>
  <c r="E128" i="10"/>
  <c r="C128" i="10"/>
  <c r="E127" i="10"/>
  <c r="C127" i="10"/>
  <c r="E126" i="10"/>
  <c r="C126" i="10"/>
  <c r="E125" i="10"/>
  <c r="C125" i="10"/>
  <c r="E124" i="10"/>
  <c r="C124" i="10"/>
  <c r="E123" i="10"/>
  <c r="C123" i="10"/>
  <c r="E122" i="10"/>
  <c r="C122" i="10"/>
  <c r="E121" i="10"/>
  <c r="C121" i="10"/>
  <c r="E120" i="10"/>
  <c r="C120" i="10"/>
  <c r="E119" i="10"/>
  <c r="C119" i="10"/>
  <c r="E118" i="10"/>
  <c r="C118" i="10"/>
  <c r="E117" i="10"/>
  <c r="C117" i="10"/>
  <c r="E116" i="10"/>
  <c r="C116" i="10"/>
  <c r="E115" i="10"/>
  <c r="C115" i="10"/>
  <c r="E114" i="10"/>
  <c r="C114" i="10"/>
  <c r="E113" i="10"/>
  <c r="C113" i="10"/>
  <c r="E112" i="10"/>
  <c r="C112" i="10"/>
  <c r="E111" i="10"/>
  <c r="C111" i="10"/>
  <c r="E110" i="10"/>
  <c r="C110" i="10"/>
  <c r="E109" i="10"/>
  <c r="C109" i="10"/>
  <c r="E108" i="10"/>
  <c r="C108" i="10"/>
  <c r="E107" i="10"/>
  <c r="C107" i="10"/>
  <c r="E106" i="10"/>
  <c r="C106" i="10"/>
  <c r="E105" i="10"/>
  <c r="C105" i="10"/>
  <c r="E104" i="10"/>
  <c r="C104" i="10"/>
  <c r="E103" i="10"/>
  <c r="C103" i="10"/>
  <c r="E102" i="10"/>
  <c r="C102" i="10"/>
  <c r="E101" i="10"/>
  <c r="C101" i="10"/>
  <c r="E100" i="10"/>
  <c r="C100" i="10"/>
  <c r="E99" i="10"/>
  <c r="C99" i="10"/>
  <c r="E98" i="10"/>
  <c r="C98" i="10"/>
  <c r="E97" i="10"/>
  <c r="C97" i="10"/>
  <c r="E96" i="10"/>
  <c r="C96" i="10"/>
  <c r="E95" i="10"/>
  <c r="C95" i="10"/>
  <c r="E94" i="10"/>
  <c r="C94" i="10"/>
  <c r="E93" i="10"/>
  <c r="C93" i="10"/>
  <c r="E92" i="10"/>
  <c r="C92" i="10"/>
  <c r="E91" i="10"/>
  <c r="C91" i="10"/>
  <c r="E90" i="10"/>
  <c r="C90" i="10"/>
  <c r="E89" i="10"/>
  <c r="C89" i="10"/>
  <c r="E88" i="10"/>
  <c r="C88" i="10"/>
  <c r="E87" i="10"/>
  <c r="C87" i="10"/>
  <c r="E86" i="10"/>
  <c r="C86" i="10"/>
  <c r="E85" i="10"/>
  <c r="C85" i="10"/>
  <c r="E84" i="10"/>
  <c r="C84" i="10"/>
  <c r="E83" i="10"/>
  <c r="C83" i="10"/>
  <c r="E82" i="10"/>
  <c r="C82" i="10"/>
  <c r="E81" i="10"/>
  <c r="C81" i="10"/>
  <c r="E80" i="10"/>
  <c r="C80" i="10"/>
  <c r="E79" i="10"/>
  <c r="C79" i="10"/>
  <c r="E78" i="10"/>
  <c r="C78" i="10"/>
  <c r="E77" i="10"/>
  <c r="C77" i="10"/>
  <c r="E76" i="10"/>
  <c r="C76" i="10"/>
  <c r="E75" i="10"/>
  <c r="C75" i="10"/>
  <c r="E74" i="10"/>
  <c r="C74" i="10"/>
  <c r="E73" i="10"/>
  <c r="C73" i="10"/>
  <c r="E72" i="10"/>
  <c r="C72" i="10"/>
  <c r="E71" i="10"/>
  <c r="C71" i="10"/>
  <c r="E70" i="10"/>
  <c r="C70" i="10"/>
  <c r="E69" i="10"/>
  <c r="C69" i="10"/>
  <c r="E68" i="10"/>
  <c r="C68" i="10"/>
  <c r="E67" i="10"/>
  <c r="C67" i="10"/>
  <c r="E66" i="10"/>
  <c r="C66" i="10"/>
  <c r="E65" i="10"/>
  <c r="C65" i="10"/>
  <c r="E64" i="10"/>
  <c r="C64" i="10"/>
  <c r="E63" i="10"/>
  <c r="C63" i="10"/>
  <c r="E62" i="10"/>
  <c r="C62" i="10"/>
  <c r="E61" i="10"/>
  <c r="C61" i="10"/>
  <c r="E60" i="10"/>
  <c r="C60" i="10"/>
  <c r="E59" i="10"/>
  <c r="C59" i="10"/>
  <c r="E58" i="10"/>
  <c r="C58" i="10"/>
  <c r="E57" i="10"/>
  <c r="C57" i="10"/>
  <c r="E56" i="10"/>
  <c r="C56" i="10"/>
  <c r="E55" i="10"/>
  <c r="C55" i="10"/>
  <c r="E54" i="10"/>
  <c r="C54" i="10"/>
  <c r="E53" i="10"/>
  <c r="C53" i="10"/>
  <c r="E52" i="10"/>
  <c r="C52" i="10"/>
  <c r="E51" i="10"/>
  <c r="C51" i="10"/>
  <c r="E50" i="10"/>
  <c r="C50" i="10"/>
  <c r="E49" i="10"/>
  <c r="C49" i="10"/>
  <c r="E48" i="10"/>
  <c r="C48" i="10"/>
  <c r="E47" i="10"/>
  <c r="C47" i="10"/>
  <c r="E46" i="10"/>
  <c r="C46" i="10"/>
  <c r="E45" i="10"/>
  <c r="C45" i="10"/>
  <c r="E44" i="10"/>
  <c r="C44" i="10"/>
  <c r="E43" i="10"/>
  <c r="C43" i="10"/>
  <c r="E42" i="10"/>
  <c r="C42" i="10"/>
  <c r="E41" i="10"/>
  <c r="C41" i="10"/>
  <c r="E40" i="10"/>
  <c r="C40" i="10"/>
  <c r="E39" i="10"/>
  <c r="C39" i="10"/>
  <c r="E38" i="10"/>
  <c r="C38" i="10"/>
  <c r="E37" i="10"/>
  <c r="C37" i="10"/>
  <c r="E36" i="10"/>
  <c r="C36" i="10"/>
  <c r="E35" i="10"/>
  <c r="C35" i="10"/>
  <c r="E34" i="10"/>
  <c r="C34" i="10"/>
  <c r="E33" i="10"/>
  <c r="C33" i="10"/>
  <c r="E32" i="10"/>
  <c r="C32" i="10"/>
  <c r="E31" i="10"/>
  <c r="C31" i="10"/>
  <c r="E30" i="10"/>
  <c r="C30" i="10"/>
  <c r="E29" i="10"/>
  <c r="C29" i="10"/>
  <c r="E28" i="10"/>
  <c r="C28" i="10"/>
  <c r="E27" i="10"/>
  <c r="C27" i="10"/>
  <c r="E26" i="10"/>
  <c r="C26" i="10"/>
  <c r="E25" i="10"/>
  <c r="C25" i="10"/>
  <c r="E24" i="10"/>
  <c r="C24" i="10"/>
  <c r="E23" i="10"/>
  <c r="C23" i="10"/>
  <c r="E22" i="10"/>
  <c r="C22" i="10"/>
  <c r="E21" i="10"/>
  <c r="C21" i="10"/>
  <c r="E20" i="10"/>
  <c r="C20" i="10"/>
  <c r="E19" i="10"/>
  <c r="C19" i="10"/>
  <c r="E18" i="10"/>
  <c r="C18" i="10"/>
  <c r="E17" i="10"/>
  <c r="C17" i="10"/>
  <c r="E16" i="10"/>
  <c r="C16" i="10"/>
  <c r="E15" i="10"/>
  <c r="C15" i="10"/>
  <c r="E14" i="10"/>
  <c r="C14" i="10"/>
  <c r="E13" i="10"/>
  <c r="C13" i="10"/>
  <c r="E12" i="10"/>
  <c r="C12" i="10"/>
  <c r="E11" i="10"/>
  <c r="C11" i="10"/>
  <c r="E10" i="10"/>
  <c r="C10" i="10"/>
  <c r="E9" i="10"/>
  <c r="C9" i="10"/>
  <c r="M7" i="10"/>
  <c r="L7" i="10"/>
  <c r="K7" i="10"/>
  <c r="D3" i="10"/>
  <c r="D2" i="10"/>
  <c r="D15" i="6"/>
  <c r="D34" i="11" l="1"/>
  <c r="D16" i="11"/>
  <c r="D41" i="11"/>
  <c r="D43" i="11"/>
  <c r="D22" i="11"/>
  <c r="D47" i="11"/>
  <c r="D28" i="11"/>
  <c r="C3" i="7"/>
  <c r="C2" i="7"/>
  <c r="E15" i="6" l="1"/>
  <c r="E200" i="5"/>
  <c r="C200" i="5"/>
  <c r="E199" i="5"/>
  <c r="C199" i="5"/>
  <c r="E198" i="5"/>
  <c r="C198" i="5"/>
  <c r="E197" i="5"/>
  <c r="C197" i="5"/>
  <c r="E196" i="5"/>
  <c r="C196" i="5"/>
  <c r="E195" i="5"/>
  <c r="C195" i="5"/>
  <c r="E194" i="5"/>
  <c r="C194" i="5"/>
  <c r="E193" i="5"/>
  <c r="C193" i="5"/>
  <c r="E192" i="5"/>
  <c r="C192" i="5"/>
  <c r="E191" i="5"/>
  <c r="C191" i="5"/>
  <c r="E190" i="5"/>
  <c r="C190" i="5"/>
  <c r="E189" i="5"/>
  <c r="C189" i="5"/>
  <c r="E188" i="5"/>
  <c r="C188" i="5"/>
  <c r="E187" i="5"/>
  <c r="C187" i="5"/>
  <c r="E186" i="5"/>
  <c r="C186" i="5"/>
  <c r="E185" i="5"/>
  <c r="C185" i="5"/>
  <c r="E184" i="5"/>
  <c r="C184" i="5"/>
  <c r="E183" i="5"/>
  <c r="C183" i="5"/>
  <c r="E182" i="5"/>
  <c r="C182" i="5"/>
  <c r="E181" i="5"/>
  <c r="C181" i="5"/>
  <c r="E180" i="5"/>
  <c r="C180" i="5"/>
  <c r="E179" i="5"/>
  <c r="C179" i="5"/>
  <c r="E178" i="5"/>
  <c r="C178" i="5"/>
  <c r="E177" i="5"/>
  <c r="C177" i="5"/>
  <c r="E176" i="5"/>
  <c r="C176" i="5"/>
  <c r="E175" i="5"/>
  <c r="C175" i="5"/>
  <c r="E174" i="5"/>
  <c r="C174" i="5"/>
  <c r="E173" i="5"/>
  <c r="C173" i="5"/>
  <c r="E172" i="5"/>
  <c r="C172" i="5"/>
  <c r="E171" i="5"/>
  <c r="C171" i="5"/>
  <c r="E170" i="5"/>
  <c r="C170" i="5"/>
  <c r="E169" i="5"/>
  <c r="C169" i="5"/>
  <c r="E168" i="5"/>
  <c r="C168" i="5"/>
  <c r="E167" i="5"/>
  <c r="C167" i="5"/>
  <c r="E166" i="5"/>
  <c r="C166" i="5"/>
  <c r="E165" i="5"/>
  <c r="C165" i="5"/>
  <c r="E164" i="5"/>
  <c r="C164" i="5"/>
  <c r="E163" i="5"/>
  <c r="C163" i="5"/>
  <c r="E162" i="5"/>
  <c r="C162" i="5"/>
  <c r="E161" i="5"/>
  <c r="C161" i="5"/>
  <c r="E160" i="5"/>
  <c r="C160" i="5"/>
  <c r="E159" i="5"/>
  <c r="C159" i="5"/>
  <c r="E158" i="5"/>
  <c r="C158" i="5"/>
  <c r="E157" i="5"/>
  <c r="C157" i="5"/>
  <c r="E156" i="5"/>
  <c r="C156" i="5"/>
  <c r="E155" i="5"/>
  <c r="C155" i="5"/>
  <c r="E154" i="5"/>
  <c r="C154" i="5"/>
  <c r="E153" i="5"/>
  <c r="C153" i="5"/>
  <c r="E152" i="5"/>
  <c r="C152" i="5"/>
  <c r="E151" i="5"/>
  <c r="C151" i="5"/>
  <c r="E150" i="5"/>
  <c r="C150" i="5"/>
  <c r="E149" i="5"/>
  <c r="C149" i="5"/>
  <c r="E148" i="5"/>
  <c r="C148" i="5"/>
  <c r="E147" i="5"/>
  <c r="C147" i="5"/>
  <c r="E146" i="5"/>
  <c r="C146" i="5"/>
  <c r="E145" i="5"/>
  <c r="C145" i="5"/>
  <c r="E144" i="5"/>
  <c r="C144" i="5"/>
  <c r="E143" i="5"/>
  <c r="C143" i="5"/>
  <c r="E142" i="5"/>
  <c r="C142" i="5"/>
  <c r="E141" i="5"/>
  <c r="C141" i="5"/>
  <c r="E140" i="5"/>
  <c r="C140" i="5"/>
  <c r="E139" i="5"/>
  <c r="C139" i="5"/>
  <c r="E138" i="5"/>
  <c r="C138" i="5"/>
  <c r="E137" i="5"/>
  <c r="C137" i="5"/>
  <c r="E136" i="5"/>
  <c r="C136" i="5"/>
  <c r="E135" i="5"/>
  <c r="C135" i="5"/>
  <c r="E134" i="5"/>
  <c r="C134" i="5"/>
  <c r="E133" i="5"/>
  <c r="C133" i="5"/>
  <c r="E132" i="5"/>
  <c r="C132" i="5"/>
  <c r="E131" i="5"/>
  <c r="C131" i="5"/>
  <c r="E130" i="5"/>
  <c r="C130" i="5"/>
  <c r="E129" i="5"/>
  <c r="C129" i="5"/>
  <c r="E128" i="5"/>
  <c r="C128" i="5"/>
  <c r="E127" i="5"/>
  <c r="C127" i="5"/>
  <c r="E126" i="5"/>
  <c r="C126" i="5"/>
  <c r="E125" i="5"/>
  <c r="C125" i="5"/>
  <c r="E124" i="5"/>
  <c r="C124" i="5"/>
  <c r="E123" i="5"/>
  <c r="C123" i="5"/>
  <c r="E122" i="5"/>
  <c r="C122" i="5"/>
  <c r="E121" i="5"/>
  <c r="C121" i="5"/>
  <c r="E120" i="5"/>
  <c r="C120" i="5"/>
  <c r="E119" i="5"/>
  <c r="C119" i="5"/>
  <c r="E118" i="5"/>
  <c r="C118" i="5"/>
  <c r="E117" i="5"/>
  <c r="C117" i="5"/>
  <c r="E116" i="5"/>
  <c r="C116" i="5"/>
  <c r="E115" i="5"/>
  <c r="C115" i="5"/>
  <c r="E114" i="5"/>
  <c r="C114" i="5"/>
  <c r="E113" i="5"/>
  <c r="C113" i="5"/>
  <c r="E112" i="5"/>
  <c r="C112" i="5"/>
  <c r="E111" i="5"/>
  <c r="C111" i="5"/>
  <c r="E110" i="5"/>
  <c r="C110" i="5"/>
  <c r="E109" i="5"/>
  <c r="C109" i="5"/>
  <c r="E108" i="5"/>
  <c r="C108" i="5"/>
  <c r="E107" i="5"/>
  <c r="C107" i="5"/>
  <c r="E106" i="5"/>
  <c r="C106" i="5"/>
  <c r="E105" i="5"/>
  <c r="C105" i="5"/>
  <c r="E104" i="5"/>
  <c r="C104" i="5"/>
  <c r="E103" i="5"/>
  <c r="C103" i="5"/>
  <c r="E102" i="5"/>
  <c r="C102" i="5"/>
  <c r="E101" i="5"/>
  <c r="C101" i="5"/>
  <c r="E100" i="5"/>
  <c r="C100" i="5"/>
  <c r="E99" i="5"/>
  <c r="C99" i="5"/>
  <c r="E98" i="5"/>
  <c r="C98" i="5"/>
  <c r="E97" i="5"/>
  <c r="C97" i="5"/>
  <c r="E96" i="5"/>
  <c r="C96" i="5"/>
  <c r="E95" i="5"/>
  <c r="C95" i="5"/>
  <c r="E94" i="5"/>
  <c r="C94" i="5"/>
  <c r="E93" i="5"/>
  <c r="C93" i="5"/>
  <c r="E92" i="5"/>
  <c r="C92" i="5"/>
  <c r="E91" i="5"/>
  <c r="C91" i="5"/>
  <c r="E90" i="5"/>
  <c r="C90" i="5"/>
  <c r="E89" i="5"/>
  <c r="C89" i="5"/>
  <c r="E88" i="5"/>
  <c r="C88" i="5"/>
  <c r="E87" i="5"/>
  <c r="C87" i="5"/>
  <c r="E86" i="5"/>
  <c r="C86" i="5"/>
  <c r="E85" i="5"/>
  <c r="C85" i="5"/>
  <c r="E84" i="5"/>
  <c r="C84" i="5"/>
  <c r="E83" i="5"/>
  <c r="C83" i="5"/>
  <c r="E82" i="5"/>
  <c r="C82" i="5"/>
  <c r="E81" i="5"/>
  <c r="C81" i="5"/>
  <c r="E80" i="5"/>
  <c r="C80" i="5"/>
  <c r="E79" i="5"/>
  <c r="C79" i="5"/>
  <c r="E78" i="5"/>
  <c r="C78" i="5"/>
  <c r="E77" i="5"/>
  <c r="C77" i="5"/>
  <c r="E76" i="5"/>
  <c r="C76" i="5"/>
  <c r="E75" i="5"/>
  <c r="C75" i="5"/>
  <c r="E74" i="5"/>
  <c r="C74" i="5"/>
  <c r="E73" i="5"/>
  <c r="C73" i="5"/>
  <c r="E72" i="5"/>
  <c r="C72" i="5"/>
  <c r="E71" i="5"/>
  <c r="C71" i="5"/>
  <c r="E70" i="5"/>
  <c r="C70" i="5"/>
  <c r="E69" i="5"/>
  <c r="C69" i="5"/>
  <c r="E68" i="5"/>
  <c r="C68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11" i="5"/>
  <c r="C11" i="5"/>
  <c r="E10" i="5"/>
  <c r="C10" i="5"/>
  <c r="E9" i="5"/>
  <c r="C9" i="5"/>
  <c r="M7" i="5"/>
  <c r="L7" i="5"/>
  <c r="K7" i="5"/>
  <c r="D3" i="5"/>
  <c r="D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Rui Bebiano</author>
  </authors>
  <commentList>
    <comment ref="C12" authorId="0" shapeId="0" xr:uid="{D8FE80B9-193E-4363-B4AB-099F96004EE2}">
      <text>
        <r>
          <rPr>
            <sz val="9"/>
            <color indexed="81"/>
            <rFont val="Tahoma"/>
            <family val="2"/>
          </rPr>
          <t>Exclui suicídios</t>
        </r>
      </text>
    </comment>
    <comment ref="C15" authorId="0" shapeId="0" xr:uid="{9113AF73-B2C1-4D15-A764-CA2BD65C362E}">
      <text>
        <r>
          <rPr>
            <sz val="9"/>
            <color indexed="81"/>
            <rFont val="Tahoma"/>
            <family val="2"/>
          </rPr>
          <t>Indicar quais em Observações</t>
        </r>
      </text>
    </comment>
    <comment ref="C21" authorId="0" shapeId="0" xr:uid="{26EF4AD2-BDC4-4FE4-82D9-6E6EDA979378}">
      <text>
        <r>
          <rPr>
            <sz val="9"/>
            <color indexed="81"/>
            <rFont val="Tahoma"/>
            <family val="2"/>
          </rPr>
          <t>Indicar quais em Observações</t>
        </r>
      </text>
    </comment>
    <comment ref="C25" authorId="0" shapeId="0" xr:uid="{33E95BD7-2032-4A6C-990A-2F28FA7C89B2}">
      <text>
        <r>
          <rPr>
            <sz val="9"/>
            <color indexed="81"/>
            <rFont val="Tahoma"/>
            <family val="2"/>
          </rPr>
          <t>Incluindo o pessoal de entidades contratadas</t>
        </r>
      </text>
    </comment>
    <comment ref="C27" authorId="0" shapeId="0" xr:uid="{FFABD669-284F-4BDF-B7C8-206713860910}">
      <text>
        <r>
          <rPr>
            <sz val="9"/>
            <color indexed="81"/>
            <rFont val="Tahoma"/>
            <family val="2"/>
          </rPr>
          <t>Indicar quais em Observações</t>
        </r>
      </text>
    </comment>
    <comment ref="C31" authorId="0" shapeId="0" xr:uid="{7B0B091B-A462-4F3C-BB73-89FCD683CF07}">
      <text>
        <r>
          <rPr>
            <sz val="9"/>
            <color indexed="81"/>
            <rFont val="Tahoma"/>
            <family val="2"/>
          </rPr>
          <t>Incluindo o pessoal de entidades contratadas</t>
        </r>
      </text>
    </comment>
    <comment ref="C33" authorId="0" shapeId="0" xr:uid="{5609C2E2-FEF4-4C98-9D8F-86C1A7F1564F}">
      <text>
        <r>
          <rPr>
            <sz val="9"/>
            <color indexed="81"/>
            <rFont val="Tahoma"/>
            <family val="2"/>
          </rPr>
          <t>Indicar quais em Observações</t>
        </r>
      </text>
    </comment>
    <comment ref="C44" authorId="0" shapeId="0" xr:uid="{8FB82775-E0D1-434E-AD1B-D8ADDD6E7849}">
      <text>
        <r>
          <rPr>
            <sz val="9"/>
            <color indexed="81"/>
            <rFont val="Tahoma"/>
            <family val="2"/>
          </rPr>
          <t>Distúrbios, agressões, furtos, roubos e actos de vandalismo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Rui Bebiano</author>
  </authors>
  <commentList>
    <comment ref="C12" authorId="0" shapeId="0" xr:uid="{7BBA08A5-0CB6-460A-8C0A-6F317B923749}">
      <text>
        <r>
          <rPr>
            <sz val="9"/>
            <color indexed="81"/>
            <rFont val="Tahoma"/>
            <family val="2"/>
          </rPr>
          <t>Exclui suicídios</t>
        </r>
      </text>
    </comment>
    <comment ref="C15" authorId="0" shapeId="0" xr:uid="{E55B2E9A-5918-4D3A-B96C-EB95608F53A8}">
      <text>
        <r>
          <rPr>
            <sz val="9"/>
            <color indexed="81"/>
            <rFont val="Tahoma"/>
            <family val="2"/>
          </rPr>
          <t>Indicar quais em Observações</t>
        </r>
      </text>
    </comment>
    <comment ref="C21" authorId="0" shapeId="0" xr:uid="{1ADD7B3E-7A99-4E39-B8DF-CE99EA062B5D}">
      <text>
        <r>
          <rPr>
            <sz val="9"/>
            <color indexed="81"/>
            <rFont val="Tahoma"/>
            <family val="2"/>
          </rPr>
          <t>Indicar quais em Observações</t>
        </r>
      </text>
    </comment>
    <comment ref="C25" authorId="0" shapeId="0" xr:uid="{087D733C-3D50-4A0C-8807-93901BDEC902}">
      <text>
        <r>
          <rPr>
            <sz val="9"/>
            <color indexed="81"/>
            <rFont val="Tahoma"/>
            <family val="2"/>
          </rPr>
          <t>Incluindo o pessoal de entidades contratadas</t>
        </r>
      </text>
    </comment>
    <comment ref="C27" authorId="0" shapeId="0" xr:uid="{A6CAF3DB-9C8A-4F30-8CDA-064B355F3129}">
      <text>
        <r>
          <rPr>
            <sz val="9"/>
            <color indexed="81"/>
            <rFont val="Tahoma"/>
            <family val="2"/>
          </rPr>
          <t>Indicar quais em Observações</t>
        </r>
      </text>
    </comment>
    <comment ref="C31" authorId="0" shapeId="0" xr:uid="{70B2BE6B-8724-4D71-8D62-DDBC7A1D271F}">
      <text>
        <r>
          <rPr>
            <sz val="9"/>
            <color indexed="81"/>
            <rFont val="Tahoma"/>
            <family val="2"/>
          </rPr>
          <t>Incluindo o pessoal de entidades contratadas</t>
        </r>
      </text>
    </comment>
    <comment ref="C33" authorId="0" shapeId="0" xr:uid="{E5419FEC-5FC7-493A-8C0A-B4A313D50900}">
      <text>
        <r>
          <rPr>
            <sz val="9"/>
            <color indexed="81"/>
            <rFont val="Tahoma"/>
            <family val="2"/>
          </rPr>
          <t>Indicar quais em Observações</t>
        </r>
      </text>
    </comment>
    <comment ref="C44" authorId="0" shapeId="0" xr:uid="{3033B6C6-8FA7-4686-8C78-D5F15D9D9290}">
      <text>
        <r>
          <rPr>
            <sz val="9"/>
            <color indexed="81"/>
            <rFont val="Tahoma"/>
            <family val="2"/>
          </rPr>
          <t>Distúrbios, agressões, furtos, roubos e actos de vandalismo</t>
        </r>
      </text>
    </comment>
  </commentList>
</comments>
</file>

<file path=xl/sharedStrings.xml><?xml version="1.0" encoding="utf-8"?>
<sst xmlns="http://schemas.openxmlformats.org/spreadsheetml/2006/main" count="493" uniqueCount="261">
  <si>
    <t>ANEXO</t>
  </si>
  <si>
    <t>INFORMAÇÃO MÍNIMA A CONSTAR NO RELATÓRIO ANUAL RELATIVO AO SERVIÇO PÚBLICO DE TRANSPORTE DE PASSAGEIROS PREVISTO NO ARTIGO 7.º DO REGULAMENTO (CE) 1370/2007</t>
  </si>
  <si>
    <t>Dimensão</t>
  </si>
  <si>
    <t>Indicador</t>
  </si>
  <si>
    <t>Unidade</t>
  </si>
  <si>
    <t>Observações</t>
  </si>
  <si>
    <t>Identificação dos Operador e dos Contratos de Serviço Público</t>
  </si>
  <si>
    <t>Designação Social do operador de serviço público e marca com que operam</t>
  </si>
  <si>
    <t>-</t>
  </si>
  <si>
    <t>Forma de exploração do serviço público de transporte de passageiros e respetiva forma de contratação.</t>
  </si>
  <si>
    <t>De acordo com os artigos 16.º ao 19.º do RJSPTP.</t>
  </si>
  <si>
    <t>Natureza do contrato de serviço público.</t>
  </si>
  <si>
    <t>Se o contrato é maioritariamente de um contrato de concessão ou um contrato de prestação de serviço, conforme definição do artigo 20.º do RJSPTP.</t>
  </si>
  <si>
    <t>Caracterização do Contrato de Serviço Público:</t>
  </si>
  <si>
    <t xml:space="preserve">  (i) Designação do contrato;</t>
  </si>
  <si>
    <t xml:space="preserve">  (ii) Identificação da autoridade de transportes concedente;</t>
  </si>
  <si>
    <t xml:space="preserve">  (iii) Vigência do contrato (datas de início e de fim);</t>
  </si>
  <si>
    <t xml:space="preserve">  (iv) Estão definidas obrigações de serviço público (S/N);</t>
  </si>
  <si>
    <t xml:space="preserve">  (v) Estão definidas compensações financeiras (S/N);</t>
  </si>
  <si>
    <t xml:space="preserve">  (vi) Está definido regime de incentivos e penalidades associado ao desempenho.</t>
  </si>
  <si>
    <t xml:space="preserve">  (v) É atribuída exclusividade (S/N);</t>
  </si>
  <si>
    <t xml:space="preserve"> (vi) Modos de transporte.</t>
  </si>
  <si>
    <t>Lista das rotas (linhas) contratadas divididas por:</t>
  </si>
  <si>
    <t xml:space="preserve">  (i) Transporte municipal, intermunicipal e inter-regional;</t>
  </si>
  <si>
    <t xml:space="preserve">  (ii) Transporte regular e transporte flexível.</t>
  </si>
  <si>
    <t>Mapa do município com o desenho das rotas (linhas) contratadas e identificação das povoações com mais de 40 habitantes.</t>
  </si>
  <si>
    <t>Oferta</t>
  </si>
  <si>
    <t>N.º de linhas exploradas e respetiva extensão.</t>
  </si>
  <si>
    <t>Un.</t>
  </si>
  <si>
    <t>Inclui as variantes, as parcelares e as noturnas.</t>
  </si>
  <si>
    <t>N.º de circulações:</t>
  </si>
  <si>
    <t xml:space="preserve">  (i) Totais anuais;</t>
  </si>
  <si>
    <t xml:space="preserve">  (i) Média diária nos dias úteis;</t>
  </si>
  <si>
    <t xml:space="preserve">  (ii) Média diária nos fins de semana e feriados.</t>
  </si>
  <si>
    <t>% da população do município servida por transportes públicos.</t>
  </si>
  <si>
    <t>%</t>
  </si>
  <si>
    <t>N.º de veículos.km produzidos.</t>
  </si>
  <si>
    <r>
      <t>10</t>
    </r>
    <r>
      <rPr>
        <vertAlign val="superscript"/>
        <sz val="10"/>
        <color rgb="FF000000"/>
        <rFont val="Verdana"/>
        <family val="2"/>
      </rPr>
      <t>3</t>
    </r>
    <r>
      <rPr>
        <sz val="10"/>
        <color rgb="FF000000"/>
        <rFont val="Verdana"/>
        <family val="2"/>
      </rPr>
      <t xml:space="preserve"> VKm</t>
    </r>
  </si>
  <si>
    <t>N.º de lugares.km produzidos.</t>
  </si>
  <si>
    <r>
      <t>10</t>
    </r>
    <r>
      <rPr>
        <vertAlign val="superscript"/>
        <sz val="10"/>
        <color rgb="FF000000"/>
        <rFont val="Verdana"/>
        <family val="2"/>
      </rPr>
      <t>6</t>
    </r>
    <r>
      <rPr>
        <sz val="10"/>
        <color rgb="FF000000"/>
        <rFont val="Verdana"/>
        <family val="2"/>
      </rPr>
      <t xml:space="preserve"> LKm</t>
    </r>
  </si>
  <si>
    <t>Indicação das opções disponíveis em termos de títulos de transporte, designadamente o preço:</t>
  </si>
  <si>
    <t xml:space="preserve">  (i) Títulos ocasionais;</t>
  </si>
  <si>
    <t xml:space="preserve">  (ii) Títulos monomodais;</t>
  </si>
  <si>
    <t xml:space="preserve">  (iii) Títulos intermodais e/ou assinaturas;</t>
  </si>
  <si>
    <t>Procura</t>
  </si>
  <si>
    <t>N.º de passageiros transportados.</t>
  </si>
  <si>
    <t>N.º de passageiros.km transportados.</t>
  </si>
  <si>
    <r>
      <t>10</t>
    </r>
    <r>
      <rPr>
        <vertAlign val="superscript"/>
        <sz val="10"/>
        <color rgb="FF000000"/>
        <rFont val="Verdana"/>
        <family val="2"/>
      </rPr>
      <t>3</t>
    </r>
    <r>
      <rPr>
        <sz val="10"/>
        <color rgb="FF000000"/>
        <rFont val="Verdana"/>
        <family val="2"/>
      </rPr>
      <t xml:space="preserve"> PKm</t>
    </r>
  </si>
  <si>
    <t>Taxa de ocupação média anual da frota.</t>
  </si>
  <si>
    <t>Taxa de fraude detetada.</t>
  </si>
  <si>
    <t>Material circulante (frota)</t>
  </si>
  <si>
    <t>Número de veículos da frota por:</t>
  </si>
  <si>
    <t xml:space="preserve">  (i) Tipo de combustível;</t>
  </si>
  <si>
    <t xml:space="preserve">  (ii) Por norma ambiental EURO;</t>
  </si>
  <si>
    <t xml:space="preserve">  (iii) Com e sem acessibilidade a pessoas com mobilidade condicionada;</t>
  </si>
  <si>
    <t xml:space="preserve">  (iv) Por lotação.</t>
  </si>
  <si>
    <t>Idade média da frota</t>
  </si>
  <si>
    <t>Anos</t>
  </si>
  <si>
    <t>Indicadores Económico-Financeiros</t>
  </si>
  <si>
    <t>Receitas tarifárias anuais por título de transporte.</t>
  </si>
  <si>
    <r>
      <t>10</t>
    </r>
    <r>
      <rPr>
        <vertAlign val="superscript"/>
        <sz val="10"/>
        <color rgb="FF000000"/>
        <rFont val="Verdana"/>
        <family val="2"/>
      </rPr>
      <t>3</t>
    </r>
    <r>
      <rPr>
        <sz val="10"/>
        <color rgb="FF000000"/>
        <rFont val="Verdana"/>
        <family val="2"/>
      </rPr>
      <t xml:space="preserve"> Euro</t>
    </r>
  </si>
  <si>
    <t>Gastos totais da Autoridade de Transporte com o serviço público de transporte de passageiros, por contrato, discriminando a seguinte informação:</t>
  </si>
  <si>
    <t xml:space="preserve">  (i) Compensações por obrigações de serviço público;</t>
  </si>
  <si>
    <t xml:space="preserve">  (ii) Remuneração pela prestação do serviço público;</t>
  </si>
  <si>
    <t xml:space="preserve">  (iii) Compensações tarifárias (por ex. 4_18, Sub_23, Social+);</t>
  </si>
  <si>
    <t xml:space="preserve">  (iv) Outros subsídios à exploração;</t>
  </si>
  <si>
    <t xml:space="preserve">  (v) Outros gastos.</t>
  </si>
  <si>
    <t>Valor do investimento da Autoridade de Transporte no âmbito do serviço público de transporte de passageiros:</t>
  </si>
  <si>
    <t xml:space="preserve">  (i) Em material circulante;</t>
  </si>
  <si>
    <t xml:space="preserve">  (ii) Outros investimentos.</t>
  </si>
  <si>
    <t>Qualidade e segurança</t>
  </si>
  <si>
    <t>Índice de regularidade (IR).</t>
  </si>
  <si>
    <t>IR = (N.º de serviços suprimidos)/(N.º total de serviços programados)</t>
  </si>
  <si>
    <t>Índice de pontualidade (IP5).</t>
  </si>
  <si>
    <t>IP5 = (N.º de serviços com atraso ≤ 5 min. no destino)/(N.º total de serviços)</t>
  </si>
  <si>
    <t>Resumo dos resultados do último inquérito de satisfação realizado aos passageiros e potenciais passageiros.</t>
  </si>
  <si>
    <t>N.º de reclamações por motivo.</t>
  </si>
  <si>
    <r>
      <t xml:space="preserve">Atendimento ao público: formas e locais de atendimento (físicos, telefónicos, </t>
    </r>
    <r>
      <rPr>
        <i/>
        <sz val="10"/>
        <color rgb="FF000000"/>
        <rFont val="Verdana"/>
        <family val="2"/>
      </rPr>
      <t>online</t>
    </r>
    <r>
      <rPr>
        <sz val="10"/>
        <color rgb="FF000000"/>
        <rFont val="Verdana"/>
        <family val="2"/>
      </rPr>
      <t>), pontos de vendas de bilhetes, aplicações informáticas.</t>
    </r>
  </si>
  <si>
    <r>
      <t>N.º de acidentes de viação (</t>
    </r>
    <r>
      <rPr>
        <i/>
        <sz val="10"/>
        <color rgb="FF000000"/>
        <rFont val="Verdana"/>
        <family val="2"/>
      </rPr>
      <t>safety</t>
    </r>
    <r>
      <rPr>
        <sz val="10"/>
        <color rgb="FF000000"/>
        <rFont val="Verdana"/>
        <family val="2"/>
      </rPr>
      <t>), por tipo de acidente.</t>
    </r>
  </si>
  <si>
    <r>
      <t xml:space="preserve">N.º de incidentes de segurança </t>
    </r>
    <r>
      <rPr>
        <i/>
        <sz val="10"/>
        <color rgb="FF000000"/>
        <rFont val="Verdana"/>
        <family val="2"/>
      </rPr>
      <t>(security</t>
    </r>
    <r>
      <rPr>
        <sz val="10"/>
        <color rgb="FF000000"/>
        <rFont val="Verdana"/>
        <family val="2"/>
      </rPr>
      <t>)</t>
    </r>
  </si>
  <si>
    <t>Sustentabilidade</t>
  </si>
  <si>
    <t>Emissões de gases com efeito de estufa (GEE) associado à prestação do serviço de transporte de passageiros.</t>
  </si>
  <si>
    <t>tCO2eq</t>
  </si>
  <si>
    <t>Consumo anual de energia, por fonte de energia (gasóleo, GPL, gás natural, eletricidade e outros).</t>
  </si>
  <si>
    <r>
      <t>L, KWh, m</t>
    </r>
    <r>
      <rPr>
        <vertAlign val="superscript"/>
        <sz val="10"/>
        <color rgb="FF000000"/>
        <rFont val="Verdana"/>
        <family val="2"/>
      </rPr>
      <t>3</t>
    </r>
  </si>
  <si>
    <r>
      <t xml:space="preserve">Nota 1: </t>
    </r>
    <r>
      <rPr>
        <sz val="9"/>
        <color rgb="FF000000"/>
        <rFont val="Verdana"/>
        <family val="2"/>
      </rPr>
      <t xml:space="preserve">Nas informações solicitadas são válidos os conceitos e definições do RJSPTP, do Regulamento n.º 430/2019, publicado no Diário da República, 2.ª série, n.º 94, de 16 de maio de 2019 e da Informação da AMT às autoridades de transporte relativa aos indicadores de monitorização e supervisão, de 27 de setembro de 2018 e publicado no seu site.
</t>
    </r>
    <r>
      <rPr>
        <b/>
        <sz val="9"/>
        <color rgb="FF000000"/>
        <rFont val="Verdana"/>
        <family val="2"/>
      </rPr>
      <t>Nota 2</t>
    </r>
    <r>
      <rPr>
        <sz val="9"/>
        <color rgb="FF000000"/>
        <rFont val="Verdana"/>
        <family val="2"/>
      </rPr>
      <t xml:space="preserve">: A ausência de informação total ou parcial ou com a desagregação sugerida, poderá/deverá ser justificada, designadamente em função de circunstancialismos locais.
</t>
    </r>
    <r>
      <rPr>
        <b/>
        <sz val="9"/>
        <color rgb="FF000000"/>
        <rFont val="Verdana"/>
        <family val="2"/>
      </rPr>
      <t xml:space="preserve">Nota 3: </t>
    </r>
    <r>
      <rPr>
        <sz val="9"/>
        <color rgb="FF000000"/>
        <rFont val="Verdana"/>
        <family val="2"/>
      </rPr>
      <t xml:space="preserve">Caso sejam necessários esclarecimentos, poderá ser utilizado o endereço: </t>
    </r>
    <r>
      <rPr>
        <sz val="9"/>
        <color rgb="FF0070C0"/>
        <rFont val="Verdana"/>
        <family val="2"/>
      </rPr>
      <t>ds@amt-autoridade.pt</t>
    </r>
  </si>
  <si>
    <t>Respostas</t>
  </si>
  <si>
    <t>MTS - Metro, Transportes do Sul, S.A.</t>
  </si>
  <si>
    <t xml:space="preserve">Concessão da Rede de Metropolitano ligeiro da Margem Sul do Tejo </t>
  </si>
  <si>
    <t xml:space="preserve">Contrato de concessão </t>
  </si>
  <si>
    <t xml:space="preserve">Contrato de concessão do projeto, da construção, do fornecimento de equipamentos e de material circulante, do financiamento, da exploração, da manutenção e da conservação da totalidade da rede de Metropolitano Ligeiro da Margem Sul do Tejo </t>
  </si>
  <si>
    <t>Estado Português</t>
  </si>
  <si>
    <t>12/12/2002 a 11/12/2032</t>
  </si>
  <si>
    <t>Sim</t>
  </si>
  <si>
    <t>Sistemas de Metro</t>
  </si>
  <si>
    <t>Linha 1 - Corroios/Cacilhas; Linha 2 - Corroios/Pragal; Linha 3 - Cacilhas/Universidade</t>
  </si>
  <si>
    <t>ver folha "Mapa do Município"</t>
  </si>
  <si>
    <t>Linha 1 - Corroios/Cacilhas</t>
  </si>
  <si>
    <t>Linha 2 - Corroios/Pragal</t>
  </si>
  <si>
    <t>Linha 3 - Cacilhas/Universidade</t>
  </si>
  <si>
    <t>Ver folha "Tarifário"</t>
  </si>
  <si>
    <t>Ver folhas "MC"</t>
  </si>
  <si>
    <t>11. Detalhe do material circulante</t>
  </si>
  <si>
    <t>Índice</t>
  </si>
  <si>
    <t>Série</t>
  </si>
  <si>
    <t>Tração</t>
  </si>
  <si>
    <t>Construtor</t>
  </si>
  <si>
    <t>Tipologia</t>
  </si>
  <si>
    <t>Ano de construção</t>
  </si>
  <si>
    <t>Entidade proprietária do material circulante</t>
  </si>
  <si>
    <t>Entidade responsável pela manutenção</t>
  </si>
  <si>
    <t>Unidades Ativas</t>
  </si>
  <si>
    <t>N.º de unidades inativas</t>
  </si>
  <si>
    <t>Designação</t>
  </si>
  <si>
    <t>NIF</t>
  </si>
  <si>
    <t>N.º de unidades ativas</t>
  </si>
  <si>
    <t>Nº Dias de Indisponibilidade (unid. ativas)</t>
  </si>
  <si>
    <t>Combino "plus".</t>
  </si>
  <si>
    <t>Elétricas</t>
  </si>
  <si>
    <t>Siemens</t>
  </si>
  <si>
    <t>Automotoras</t>
  </si>
  <si>
    <t>MTS, SA</t>
  </si>
  <si>
    <t>Titulos Ocasionais</t>
  </si>
  <si>
    <t>Passes</t>
  </si>
  <si>
    <t xml:space="preserve">Compensação por insuficiência de tráfego </t>
  </si>
  <si>
    <t>4_18, SUB23, SOCIAL +, PAC</t>
  </si>
  <si>
    <t>Ver folha "reclamações MTS"</t>
  </si>
  <si>
    <t>Postos de Atendimento e Gabinete de Apoio ao Cliente</t>
  </si>
  <si>
    <t>Presencial, telefone, email, mensagem de cliente, livro de reclamações, livro de reclamações online, carta e fax</t>
  </si>
  <si>
    <t>Locais de atendimento</t>
  </si>
  <si>
    <t>Formas de atendimento</t>
  </si>
  <si>
    <t>Ver folha "Q 2024"</t>
  </si>
  <si>
    <t>ver folha "Energia_CO2eq"</t>
  </si>
  <si>
    <t>RECLAMAÇÕES MTS</t>
  </si>
  <si>
    <t>TIPOLOGIA</t>
  </si>
  <si>
    <t>2024</t>
  </si>
  <si>
    <t>Atendimento</t>
  </si>
  <si>
    <t>Fiscalização</t>
  </si>
  <si>
    <t>Horários</t>
  </si>
  <si>
    <t>Infraestrutura</t>
  </si>
  <si>
    <t>Material Circulante</t>
  </si>
  <si>
    <t>Rede Vendas</t>
  </si>
  <si>
    <t>Segurança</t>
  </si>
  <si>
    <t>Serviço de transporte</t>
  </si>
  <si>
    <t>Suportes</t>
  </si>
  <si>
    <t>Outros</t>
  </si>
  <si>
    <t>Totais</t>
  </si>
  <si>
    <t>12. Qualidade e sustentabilidade</t>
  </si>
  <si>
    <t>12.1</t>
  </si>
  <si>
    <r>
      <t xml:space="preserve">Indicadores de segurança </t>
    </r>
    <r>
      <rPr>
        <sz val="10"/>
        <rFont val="Segoe UI"/>
        <family val="2"/>
      </rPr>
      <t>(quando aplicável, deverão ser usadas as definições constantes do Anexo V do Decreto-Lei n.º 270/2003, de 28 de outubro, na sua redação atual)</t>
    </r>
  </si>
  <si>
    <t>Acidentes de circulação (N)</t>
  </si>
  <si>
    <t>Total de acidentes de circulação</t>
  </si>
  <si>
    <t>Colisões</t>
  </si>
  <si>
    <t>Descarrilamentos de comboios</t>
  </si>
  <si>
    <t>Acidentes em PN</t>
  </si>
  <si>
    <t>Acidentes com pessoas</t>
  </si>
  <si>
    <t>Incêndios em material circulante</t>
  </si>
  <si>
    <t>Quedas no interior dos comboios por frenagens bruscas</t>
  </si>
  <si>
    <t>Entalamentos nas portas</t>
  </si>
  <si>
    <t>Outros acidentes</t>
  </si>
  <si>
    <t>Quedas de passageiros dentro do veiculo não incluida nos outros pontos</t>
  </si>
  <si>
    <t>Acidentes em zonas públicas (N)</t>
  </si>
  <si>
    <t>Total de acidentes em zonas públicas</t>
  </si>
  <si>
    <t>Quedas nos salões, plataformas ou escadas de acesso</t>
  </si>
  <si>
    <t>Quedas à linha ou no seu atravessamento</t>
  </si>
  <si>
    <t>Acidentes nos meios mecânicos de acesso</t>
  </si>
  <si>
    <t>Número de mortos (N)</t>
  </si>
  <si>
    <t>Total de mortos</t>
  </si>
  <si>
    <t>Passageiros</t>
  </si>
  <si>
    <t>Trabalhadores</t>
  </si>
  <si>
    <t>Peões</t>
  </si>
  <si>
    <t>Número de feridos graves (N)</t>
  </si>
  <si>
    <t>Total de feridos graves</t>
  </si>
  <si>
    <t xml:space="preserve">Passageiros </t>
  </si>
  <si>
    <r>
      <t>Peões</t>
    </r>
    <r>
      <rPr>
        <i/>
        <sz val="10"/>
        <color theme="1"/>
        <rFont val="Segoe UI"/>
        <family val="2"/>
      </rPr>
      <t/>
    </r>
  </si>
  <si>
    <t>Precursores de acidente (N)</t>
  </si>
  <si>
    <t>Total de precursores de acidente</t>
  </si>
  <si>
    <t>Carris partidos</t>
  </si>
  <si>
    <t>Deformações da via</t>
  </si>
  <si>
    <t>Falhas na sinalização</t>
  </si>
  <si>
    <t>SPAD</t>
  </si>
  <si>
    <t>Rodas ou eixos partidos</t>
  </si>
  <si>
    <t>Suicídios (N)</t>
  </si>
  <si>
    <t xml:space="preserve">Total de suicídios </t>
  </si>
  <si>
    <r>
      <t>Segurança Pessoal Pública (</t>
    </r>
    <r>
      <rPr>
        <b/>
        <i/>
        <sz val="10"/>
        <color theme="1"/>
        <rFont val="Segoe UI"/>
        <family val="2"/>
      </rPr>
      <t>security</t>
    </r>
    <r>
      <rPr>
        <b/>
        <sz val="10"/>
        <color theme="1"/>
        <rFont val="Segoe UI"/>
        <family val="2"/>
      </rPr>
      <t>) (N)</t>
    </r>
  </si>
  <si>
    <t>Total de incidentes</t>
  </si>
  <si>
    <t>Inclui ocorrências de security, referentes a agressões fisicas e verbais a agentes de fiscalização, passageiros e trabalhadores, vidros partidos, grafitis, vandalismo máquinas de bilhética e outros atos de vandalismo</t>
  </si>
  <si>
    <t>12.2</t>
  </si>
  <si>
    <t>Impacto ambiental e energético</t>
  </si>
  <si>
    <t>Consumo de energia elétrica (MWh)</t>
  </si>
  <si>
    <t>Consumo total de energia elétrica</t>
  </si>
  <si>
    <t>Energia elétrica para tração</t>
  </si>
  <si>
    <t>Energia elétrica excluindo a tração</t>
  </si>
  <si>
    <t>Emissões GEE (10^3 t)</t>
  </si>
  <si>
    <t>Emissões CO2 (eq.)</t>
  </si>
  <si>
    <t>Valores de 2024 atualizados com base no fator de emissão de eletricidade da APA - 0,157 tCO2e/MWh (Emissões em TonCO2e)</t>
  </si>
  <si>
    <t>Kwh</t>
  </si>
  <si>
    <t>MWh</t>
  </si>
  <si>
    <t>Emissões GEE
Ton CO2</t>
  </si>
  <si>
    <t>ILD's</t>
  </si>
  <si>
    <t>sem prejuizo da exploração</t>
  </si>
  <si>
    <t>Tarifários MTS</t>
  </si>
  <si>
    <t>Bilhete Simples</t>
  </si>
  <si>
    <t>Permite viajar em toda a rede do metro durante 1h após a primeira validação. É obrigatória a validação no início de cada viagem.</t>
  </si>
  <si>
    <t>Tarifa normal</t>
  </si>
  <si>
    <t>Zapping</t>
  </si>
  <si>
    <t>Pré-Comprado (10 Bilhetes)</t>
  </si>
  <si>
    <t>Passe MTS</t>
  </si>
  <si>
    <t>Permite viajar em toda a rede do metro por um período de 30 dias. É obrigatório a validação no início de cada viagem.</t>
  </si>
  <si>
    <t>Passe MTS sub18@escola.tp (escalão A)</t>
  </si>
  <si>
    <t>Gratuito</t>
  </si>
  <si>
    <t>Passe MTS sub18@escola.tp</t>
  </si>
  <si>
    <t>Passe MTS Sub23@superior.tp (escalão A)</t>
  </si>
  <si>
    <t>Passe MTS Sub23@superior.tp</t>
  </si>
  <si>
    <t>Passe MTS 3ª Idade</t>
  </si>
  <si>
    <t>Passe MTS Reformado/Pensionista</t>
  </si>
  <si>
    <t>Complemento MTS</t>
  </si>
  <si>
    <t xml:space="preserve">Título disponibilizado a quem antecipadamente possua um passe da mesma tipologia, válido para um ou mais Operadores de Transporte e para uma zona que faça conexão com algum ponto da rede do metro.                                                                                                                Permite viajar em toda a rede do metro pelo período de validade do passe antecipadamente existente.                                                           É obrigatório a validação no início de cada viagem.                                                                                                                                  </t>
  </si>
  <si>
    <t>Complemento MTS sub18@escola.tp (escalão A)</t>
  </si>
  <si>
    <t>Complemento MTS sub18@escola.tp</t>
  </si>
  <si>
    <t>Complemento MTS Sub23@superior.tp (escalão A)</t>
  </si>
  <si>
    <t>Complemento MTS Sub23@superior.tp</t>
  </si>
  <si>
    <t>Complemento MTS 3ª Idade</t>
  </si>
  <si>
    <t>Complemento MTS Reformado/Pensionista</t>
  </si>
  <si>
    <t>Navegante Metropolitano</t>
  </si>
  <si>
    <t>Navegante Municipal</t>
  </si>
  <si>
    <t>Navegante 12</t>
  </si>
  <si>
    <t>Navegante +65</t>
  </si>
  <si>
    <t>Navegante +65 Circula PT (A)</t>
  </si>
  <si>
    <t>Navegante +65 Circula PT (B)</t>
  </si>
  <si>
    <t>Navegante Metropolitano sub18 e sub23</t>
  </si>
  <si>
    <t>Navegante Metropolitano Circula PT (A)</t>
  </si>
  <si>
    <t>Navegante Municipal Circula PT (A)</t>
  </si>
  <si>
    <t>Navegante Metropolitano Circula PT (B)</t>
  </si>
  <si>
    <t>Navegante Municipal Circula PT (B)</t>
  </si>
  <si>
    <t>PAC -65 Navegante Metropolitano</t>
  </si>
  <si>
    <t>PAC-65  Navegante Metropolitano</t>
  </si>
  <si>
    <t>PAC Navegante +65</t>
  </si>
  <si>
    <t>PAC -65 Navegante Municipal</t>
  </si>
  <si>
    <t>Navegante Municipal Familia</t>
  </si>
  <si>
    <t>Navegante Metropolitano Familia</t>
  </si>
  <si>
    <t>2023</t>
  </si>
  <si>
    <t>Considerando queda no interior do veiculo</t>
  </si>
  <si>
    <t>Inclui ocorrências de security, referentes a agressões fisicas e verbais a agentes de fiscalização, passageiros e funcionários, vidros partidos, grafitis, vandalismo máquinas de bilhética e outros atos de vandalismo</t>
  </si>
  <si>
    <t>Valores de 2022 atualizados com base no fator de emissão de eletricidade de 2022 APA - 0,175 tCO2e/MWh (Emissões em TonCO2e)</t>
  </si>
  <si>
    <t>Passe MTS 4_18@escola.tp (escalão A)</t>
  </si>
  <si>
    <t>Passe MTS 4_18@escola.tp</t>
  </si>
  <si>
    <t>Complemento MTS 4_18@escola.tp (escalão A)</t>
  </si>
  <si>
    <t>Complemento MTS 4_18@escola.tp</t>
  </si>
  <si>
    <t>Navegante Metropolitano 4_18 (A) e sub23 (A)</t>
  </si>
  <si>
    <t>Navegante Municipal 4_18 (A) e sub23 (A)</t>
  </si>
  <si>
    <t>Navegante Metropolitano 4_18 (B) e sub23 (B)</t>
  </si>
  <si>
    <t>Navegante Municipal 4_18 (B) e sub23 (B)</t>
  </si>
  <si>
    <t>Navegante Metropolitano Social + (A)</t>
  </si>
  <si>
    <t>Navegante Municipal Social + (A)</t>
  </si>
  <si>
    <t>Navegante Metropolitano Social + (B)</t>
  </si>
  <si>
    <t>Navegante Municipal Social + (B)</t>
  </si>
  <si>
    <t>PAC Navegante Metropolitano</t>
  </si>
  <si>
    <t>PAC Navegante Municipal</t>
  </si>
  <si>
    <t>ver folha "Energia_CO2eq 2023"</t>
  </si>
  <si>
    <t>Preenchido pelo Operador a pedido do IMT, I.P.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</si>
</sst>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164" formatCode="0.0%"/>
    <numFmt numFmtId="165" formatCode="#,##0.0"/>
  </numFmts>
  <fonts count="40">
    <font>
      <sz val="11"/>
      <color theme="1"/>
      <name val="Calibri"/>
      <family val="2"/>
      <scheme val="minor"/>
    </font>
    <font>
      <sz val="10"/>
      <color rgb="FF000000"/>
      <name val="Verdana"/>
      <family val="2"/>
    </font>
    <font>
      <vertAlign val="superscript"/>
      <sz val="10"/>
      <color rgb="FF000000"/>
      <name val="Verdana"/>
      <family val="2"/>
    </font>
    <font>
      <i/>
      <sz val="10"/>
      <color rgb="FF000000"/>
      <name val="Verdana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b/>
      <sz val="11"/>
      <color rgb="FF000000"/>
      <name val="Verdana"/>
      <family val="2"/>
    </font>
    <font>
      <b/>
      <sz val="12"/>
      <color rgb="FF000000"/>
      <name val="Verdana"/>
      <family val="2"/>
    </font>
    <font>
      <sz val="9"/>
      <color rgb="FF0070C0"/>
      <name val="Verdana"/>
      <family val="2"/>
    </font>
    <font>
      <b/>
      <sz val="11"/>
      <color theme="1"/>
      <name val="Calibri"/>
      <family val="2"/>
      <scheme val="minor"/>
    </font>
    <font>
      <sz val="8"/>
      <color rgb="FF000000"/>
      <name val="Verdana"/>
      <family val="2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sz val="14"/>
      <color theme="1"/>
      <name val="Segoe UI"/>
      <family val="2"/>
    </font>
    <font>
      <b/>
      <u/>
      <sz val="12"/>
      <color theme="1"/>
      <name val="Segoe UI"/>
      <family val="2"/>
    </font>
    <font>
      <b/>
      <sz val="11"/>
      <color theme="1"/>
      <name val="Segoe UI"/>
      <family val="2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8"/>
      <color theme="1"/>
      <name val="Segoe UI"/>
      <family val="2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4" tint="-0.249977111117893"/>
      <name val="Calibri"/>
      <family val="2"/>
      <scheme val="minor"/>
    </font>
    <font>
      <b/>
      <sz val="14"/>
      <name val="Segoe UI"/>
      <family val="2"/>
    </font>
    <font>
      <sz val="10"/>
      <name val="Segoe UI"/>
      <family val="2"/>
    </font>
    <font>
      <b/>
      <sz val="11"/>
      <name val="Segoe UI"/>
      <family val="2"/>
    </font>
    <font>
      <b/>
      <sz val="10"/>
      <name val="Segoe UI"/>
      <family val="2"/>
    </font>
    <font>
      <i/>
      <sz val="10"/>
      <color theme="1"/>
      <name val="Segoe UI"/>
      <family val="2"/>
    </font>
    <font>
      <b/>
      <i/>
      <sz val="10"/>
      <color theme="1"/>
      <name val="Segoe UI"/>
      <family val="2"/>
    </font>
    <font>
      <b/>
      <sz val="11"/>
      <color rgb="FFFFFFFF"/>
      <name val="Calibri"/>
      <family val="2"/>
    </font>
    <font>
      <b/>
      <sz val="12"/>
      <color rgb="FFFFFFFF"/>
      <name val="Calibri"/>
      <family val="2"/>
    </font>
    <font>
      <b/>
      <sz val="17.149999999999999"/>
      <color rgb="FF000000"/>
      <name val="Allerbold"/>
    </font>
    <font>
      <b/>
      <sz val="11"/>
      <color theme="1"/>
      <name val="PT Sans"/>
      <family val="2"/>
    </font>
    <font>
      <b/>
      <sz val="13.75"/>
      <color rgb="FFED7B00"/>
      <name val="Allerbold"/>
    </font>
    <font>
      <sz val="11"/>
      <color theme="1"/>
      <name val="PT Sans"/>
      <family val="2"/>
    </font>
    <font>
      <sz val="12"/>
      <color rgb="FF727272"/>
      <name val="PT Sans"/>
      <family val="2"/>
    </font>
    <font>
      <sz val="6"/>
      <color rgb="FF727272"/>
      <name val="PT Sans"/>
      <family val="2"/>
    </font>
    <font>
      <sz val="6.85"/>
      <color rgb="FFFFFFFF"/>
      <name val="PT Sans"/>
      <family val="2"/>
    </font>
    <font>
      <sz val="11"/>
      <color rgb="FF727272"/>
      <name val="PT Sans"/>
      <family val="2"/>
    </font>
  </fonts>
  <fills count="12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8" tint="0.59999389629810485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04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" fillId="0" borderId="4" xfId="0" applyFont="1" applyBorder="1" applyAlignment="1">
      <alignment horizontal="justify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 applyAlignment="1">
      <alignment horizontal="justify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justify" vertical="center" wrapText="1"/>
    </xf>
    <xf numFmtId="0" fontId="1" fillId="0" borderId="3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0" borderId="5" xfId="0" applyFont="1" applyBorder="1" applyAlignment="1">
      <alignment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5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justify" vertical="center" wrapText="1"/>
    </xf>
    <xf numFmtId="0" fontId="10" fillId="0" borderId="11" xfId="0" applyFont="1" applyBorder="1" applyAlignment="1">
      <alignment horizontal="justify" vertical="center" wrapText="1"/>
    </xf>
    <xf numFmtId="0" fontId="1" fillId="0" borderId="11" xfId="0" applyFont="1" applyBorder="1" applyAlignment="1">
      <alignment horizontal="justify" vertical="center" wrapText="1"/>
    </xf>
    <xf numFmtId="0" fontId="1" fillId="0" borderId="11" xfId="0" applyFont="1" applyBorder="1" applyAlignment="1">
      <alignment horizontal="justify" vertical="center"/>
    </xf>
    <xf numFmtId="0" fontId="1" fillId="0" borderId="12" xfId="0" applyFont="1" applyBorder="1" applyAlignment="1">
      <alignment horizontal="justify" vertical="center" wrapText="1"/>
    </xf>
    <xf numFmtId="0" fontId="1" fillId="0" borderId="13" xfId="0" applyFont="1" applyBorder="1" applyAlignment="1">
      <alignment horizontal="justify" vertical="center" wrapText="1"/>
    </xf>
    <xf numFmtId="1" fontId="1" fillId="0" borderId="11" xfId="0" applyNumberFormat="1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/>
    </xf>
    <xf numFmtId="3" fontId="1" fillId="0" borderId="7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0" fontId="0" fillId="0" borderId="15" xfId="0" applyBorder="1"/>
    <xf numFmtId="0" fontId="11" fillId="0" borderId="16" xfId="0" applyFont="1" applyBorder="1" applyAlignment="1">
      <alignment vertical="center" wrapText="1"/>
    </xf>
    <xf numFmtId="3" fontId="11" fillId="0" borderId="16" xfId="0" applyNumberFormat="1" applyFont="1" applyBorder="1" applyAlignment="1">
      <alignment horizontal="center" vertical="center" wrapText="1"/>
    </xf>
    <xf numFmtId="0" fontId="11" fillId="0" borderId="17" xfId="0" applyFont="1" applyBorder="1" applyAlignment="1">
      <alignment vertical="center" wrapText="1"/>
    </xf>
    <xf numFmtId="1" fontId="11" fillId="0" borderId="17" xfId="0" applyNumberFormat="1" applyFont="1" applyBorder="1" applyAlignment="1">
      <alignment horizontal="center" vertical="center" wrapText="1"/>
    </xf>
    <xf numFmtId="10" fontId="1" fillId="0" borderId="5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0" fillId="0" borderId="10" xfId="0" applyBorder="1"/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left"/>
    </xf>
    <xf numFmtId="14" fontId="16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1" applyAlignment="1">
      <alignment horizontal="center"/>
    </xf>
    <xf numFmtId="0" fontId="17" fillId="0" borderId="0" xfId="0" applyFont="1" applyAlignment="1">
      <alignment horizontal="left"/>
    </xf>
    <xf numFmtId="14" fontId="14" fillId="0" borderId="0" xfId="0" applyNumberFormat="1" applyFont="1" applyAlignment="1">
      <alignment horizontal="center" vertical="center"/>
    </xf>
    <xf numFmtId="0" fontId="17" fillId="0" borderId="0" xfId="0" applyFont="1"/>
    <xf numFmtId="14" fontId="14" fillId="0" borderId="0" xfId="0" applyNumberFormat="1" applyFont="1" applyAlignment="1">
      <alignment horizontal="left" indent="17"/>
    </xf>
    <xf numFmtId="0" fontId="18" fillId="6" borderId="29" xfId="0" applyFont="1" applyFill="1" applyBorder="1" applyAlignment="1">
      <alignment horizontal="center" vertical="center" wrapText="1"/>
    </xf>
    <xf numFmtId="0" fontId="18" fillId="4" borderId="31" xfId="0" applyFont="1" applyFill="1" applyBorder="1" applyAlignment="1">
      <alignment horizontal="center" vertical="center" wrapText="1"/>
    </xf>
    <xf numFmtId="0" fontId="18" fillId="4" borderId="32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right" vertical="center" wrapText="1"/>
    </xf>
    <xf numFmtId="3" fontId="19" fillId="4" borderId="33" xfId="0" applyNumberFormat="1" applyFont="1" applyFill="1" applyBorder="1" applyAlignment="1">
      <alignment horizontal="right" vertical="center" wrapText="1"/>
    </xf>
    <xf numFmtId="3" fontId="19" fillId="4" borderId="21" xfId="0" applyNumberFormat="1" applyFont="1" applyFill="1" applyBorder="1" applyAlignment="1">
      <alignment horizontal="right" vertical="center" wrapText="1"/>
    </xf>
    <xf numFmtId="3" fontId="18" fillId="4" borderId="34" xfId="0" applyNumberFormat="1" applyFont="1" applyFill="1" applyBorder="1" applyAlignment="1">
      <alignment horizontal="center" vertical="center" wrapText="1"/>
    </xf>
    <xf numFmtId="0" fontId="18" fillId="7" borderId="35" xfId="0" applyFont="1" applyFill="1" applyBorder="1" applyProtection="1">
      <protection locked="0"/>
    </xf>
    <xf numFmtId="0" fontId="18" fillId="7" borderId="36" xfId="0" applyFont="1" applyFill="1" applyBorder="1" applyAlignment="1" applyProtection="1">
      <alignment horizontal="left"/>
      <protection locked="0"/>
    </xf>
    <xf numFmtId="1" fontId="18" fillId="7" borderId="36" xfId="0" applyNumberFormat="1" applyFont="1" applyFill="1" applyBorder="1" applyAlignment="1" applyProtection="1">
      <alignment horizontal="center"/>
      <protection locked="0"/>
    </xf>
    <xf numFmtId="0" fontId="18" fillId="7" borderId="36" xfId="0" applyFont="1" applyFill="1" applyBorder="1" applyAlignment="1" applyProtection="1">
      <alignment horizontal="center"/>
      <protection locked="0"/>
    </xf>
    <xf numFmtId="3" fontId="18" fillId="7" borderId="36" xfId="0" applyNumberFormat="1" applyFont="1" applyFill="1" applyBorder="1" applyAlignment="1" applyProtection="1">
      <alignment horizontal="center"/>
      <protection locked="0"/>
    </xf>
    <xf numFmtId="3" fontId="18" fillId="7" borderId="36" xfId="0" quotePrefix="1" applyNumberFormat="1" applyFont="1" applyFill="1" applyBorder="1" applyAlignment="1" applyProtection="1">
      <alignment horizontal="right"/>
      <protection locked="0"/>
    </xf>
    <xf numFmtId="164" fontId="20" fillId="7" borderId="37" xfId="0" applyNumberFormat="1" applyFont="1" applyFill="1" applyBorder="1" applyProtection="1">
      <protection locked="0"/>
    </xf>
    <xf numFmtId="0" fontId="14" fillId="0" borderId="0" xfId="0" applyFont="1" applyProtection="1">
      <protection locked="0"/>
    </xf>
    <xf numFmtId="3" fontId="18" fillId="7" borderId="38" xfId="0" applyNumberFormat="1" applyFont="1" applyFill="1" applyBorder="1" applyAlignment="1" applyProtection="1">
      <alignment horizontal="right"/>
      <protection locked="0"/>
    </xf>
    <xf numFmtId="3" fontId="18" fillId="7" borderId="36" xfId="0" applyNumberFormat="1" applyFont="1" applyFill="1" applyBorder="1" applyAlignment="1" applyProtection="1">
      <alignment horizontal="right"/>
      <protection locked="0"/>
    </xf>
    <xf numFmtId="0" fontId="18" fillId="7" borderId="37" xfId="0" applyFont="1" applyFill="1" applyBorder="1" applyAlignment="1" applyProtection="1">
      <alignment horizontal="center"/>
      <protection locked="0"/>
    </xf>
    <xf numFmtId="164" fontId="20" fillId="7" borderId="37" xfId="0" quotePrefix="1" applyNumberFormat="1" applyFont="1" applyFill="1" applyBorder="1" applyProtection="1">
      <protection locked="0"/>
    </xf>
    <xf numFmtId="0" fontId="18" fillId="7" borderId="39" xfId="0" applyFont="1" applyFill="1" applyBorder="1" applyProtection="1">
      <protection locked="0"/>
    </xf>
    <xf numFmtId="0" fontId="18" fillId="7" borderId="29" xfId="0" applyFont="1" applyFill="1" applyBorder="1" applyAlignment="1" applyProtection="1">
      <alignment horizontal="left"/>
      <protection locked="0"/>
    </xf>
    <xf numFmtId="1" fontId="18" fillId="7" borderId="29" xfId="0" applyNumberFormat="1" applyFont="1" applyFill="1" applyBorder="1" applyAlignment="1" applyProtection="1">
      <alignment horizontal="center"/>
      <protection locked="0"/>
    </xf>
    <xf numFmtId="0" fontId="18" fillId="7" borderId="29" xfId="0" applyFont="1" applyFill="1" applyBorder="1" applyAlignment="1" applyProtection="1">
      <alignment horizontal="center"/>
      <protection locked="0"/>
    </xf>
    <xf numFmtId="3" fontId="18" fillId="7" borderId="29" xfId="0" applyNumberFormat="1" applyFont="1" applyFill="1" applyBorder="1" applyAlignment="1" applyProtection="1">
      <alignment horizontal="center"/>
      <protection locked="0"/>
    </xf>
    <xf numFmtId="3" fontId="18" fillId="7" borderId="29" xfId="0" applyNumberFormat="1" applyFont="1" applyFill="1" applyBorder="1" applyAlignment="1" applyProtection="1">
      <alignment horizontal="right"/>
      <protection locked="0"/>
    </xf>
    <xf numFmtId="3" fontId="18" fillId="7" borderId="29" xfId="0" quotePrefix="1" applyNumberFormat="1" applyFont="1" applyFill="1" applyBorder="1" applyAlignment="1" applyProtection="1">
      <alignment horizontal="right"/>
      <protection locked="0"/>
    </xf>
    <xf numFmtId="3" fontId="18" fillId="7" borderId="40" xfId="0" applyNumberFormat="1" applyFont="1" applyFill="1" applyBorder="1" applyAlignment="1" applyProtection="1">
      <alignment horizontal="right"/>
      <protection locked="0"/>
    </xf>
    <xf numFmtId="164" fontId="20" fillId="7" borderId="41" xfId="0" applyNumberFormat="1" applyFont="1" applyFill="1" applyBorder="1" applyProtection="1"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1" fillId="0" borderId="42" xfId="0" applyFont="1" applyBorder="1" applyAlignment="1">
      <alignment vertical="center" wrapText="1"/>
    </xf>
    <xf numFmtId="3" fontId="11" fillId="0" borderId="42" xfId="0" applyNumberFormat="1" applyFont="1" applyBorder="1" applyAlignment="1">
      <alignment horizontal="center" vertical="center" wrapText="1"/>
    </xf>
    <xf numFmtId="0" fontId="1" fillId="0" borderId="43" xfId="0" applyFont="1" applyBorder="1" applyAlignment="1">
      <alignment horizontal="justify" vertical="center" wrapText="1"/>
    </xf>
    <xf numFmtId="0" fontId="1" fillId="0" borderId="44" xfId="0" applyFont="1" applyBorder="1" applyAlignment="1">
      <alignment horizontal="justify" vertical="center" wrapText="1"/>
    </xf>
    <xf numFmtId="0" fontId="23" fillId="0" borderId="0" xfId="0" applyFont="1" applyAlignment="1">
      <alignment horizontal="center"/>
    </xf>
    <xf numFmtId="0" fontId="0" fillId="8" borderId="0" xfId="0" applyFill="1"/>
    <xf numFmtId="0" fontId="0" fillId="8" borderId="0" xfId="0" applyFill="1" applyAlignment="1">
      <alignment horizontal="center"/>
    </xf>
    <xf numFmtId="0" fontId="0" fillId="0" borderId="0" xfId="0" applyAlignment="1">
      <alignment horizontal="center"/>
    </xf>
    <xf numFmtId="0" fontId="21" fillId="8" borderId="0" xfId="0" applyFont="1" applyFill="1"/>
    <xf numFmtId="0" fontId="21" fillId="8" borderId="0" xfId="0" applyFont="1" applyFill="1" applyAlignment="1">
      <alignment horizontal="center"/>
    </xf>
    <xf numFmtId="0" fontId="15" fillId="0" borderId="0" xfId="0" applyFont="1" applyAlignment="1">
      <alignment horizontal="left" indent="8"/>
    </xf>
    <xf numFmtId="14" fontId="16" fillId="0" borderId="0" xfId="0" applyNumberFormat="1" applyFont="1" applyAlignment="1">
      <alignment horizontal="left" indent="8"/>
    </xf>
    <xf numFmtId="14" fontId="17" fillId="0" borderId="0" xfId="0" applyNumberFormat="1" applyFont="1" applyAlignment="1">
      <alignment horizontal="left" indent="8"/>
    </xf>
    <xf numFmtId="10" fontId="14" fillId="0" borderId="0" xfId="0" applyNumberFormat="1" applyFont="1"/>
    <xf numFmtId="0" fontId="14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left" indent="1"/>
    </xf>
    <xf numFmtId="0" fontId="27" fillId="9" borderId="31" xfId="0" applyFont="1" applyFill="1" applyBorder="1" applyAlignment="1">
      <alignment vertical="center"/>
    </xf>
    <xf numFmtId="1" fontId="18" fillId="9" borderId="20" xfId="0" applyNumberFormat="1" applyFont="1" applyFill="1" applyBorder="1" applyAlignment="1">
      <alignment horizontal="center" vertical="center" wrapText="1"/>
    </xf>
    <xf numFmtId="0" fontId="25" fillId="9" borderId="45" xfId="0" applyFont="1" applyFill="1" applyBorder="1" applyAlignment="1">
      <alignment horizontal="center" vertical="center"/>
    </xf>
    <xf numFmtId="0" fontId="14" fillId="0" borderId="0" xfId="0" applyFont="1" applyAlignment="1" applyProtection="1">
      <alignment wrapText="1"/>
      <protection locked="0"/>
    </xf>
    <xf numFmtId="0" fontId="18" fillId="6" borderId="35" xfId="0" applyFont="1" applyFill="1" applyBorder="1"/>
    <xf numFmtId="3" fontId="18" fillId="6" borderId="36" xfId="0" applyNumberFormat="1" applyFont="1" applyFill="1" applyBorder="1"/>
    <xf numFmtId="0" fontId="18" fillId="6" borderId="46" xfId="0" applyFont="1" applyFill="1" applyBorder="1" applyProtection="1">
      <protection locked="0"/>
    </xf>
    <xf numFmtId="0" fontId="18" fillId="0" borderId="35" xfId="0" applyFont="1" applyBorder="1" applyAlignment="1">
      <alignment horizontal="left" wrapText="1" indent="2"/>
    </xf>
    <xf numFmtId="3" fontId="18" fillId="7" borderId="36" xfId="0" applyNumberFormat="1" applyFont="1" applyFill="1" applyBorder="1" applyProtection="1">
      <protection locked="0"/>
    </xf>
    <xf numFmtId="164" fontId="18" fillId="7" borderId="46" xfId="0" applyNumberFormat="1" applyFont="1" applyFill="1" applyBorder="1" applyProtection="1">
      <protection locked="0"/>
    </xf>
    <xf numFmtId="0" fontId="18" fillId="9" borderId="20" xfId="0" applyFont="1" applyFill="1" applyBorder="1" applyAlignment="1">
      <alignment horizontal="center" vertical="center" wrapText="1"/>
    </xf>
    <xf numFmtId="0" fontId="18" fillId="0" borderId="35" xfId="0" applyFont="1" applyBorder="1"/>
    <xf numFmtId="0" fontId="18" fillId="7" borderId="46" xfId="0" applyFont="1" applyFill="1" applyBorder="1" applyProtection="1">
      <protection locked="0"/>
    </xf>
    <xf numFmtId="0" fontId="17" fillId="0" borderId="0" xfId="0" applyFont="1" applyAlignment="1">
      <alignment horizontal="left" indent="1"/>
    </xf>
    <xf numFmtId="0" fontId="18" fillId="0" borderId="0" xfId="0" applyFont="1" applyAlignment="1">
      <alignment horizontal="left" indent="1"/>
    </xf>
    <xf numFmtId="0" fontId="18" fillId="0" borderId="39" xfId="0" applyFont="1" applyBorder="1" applyAlignment="1">
      <alignment horizontal="left"/>
    </xf>
    <xf numFmtId="3" fontId="18" fillId="7" borderId="29" xfId="0" applyNumberFormat="1" applyFont="1" applyFill="1" applyBorder="1" applyProtection="1">
      <protection locked="0"/>
    </xf>
    <xf numFmtId="0" fontId="18" fillId="7" borderId="47" xfId="0" applyFont="1" applyFill="1" applyBorder="1" applyAlignment="1" applyProtection="1">
      <alignment wrapText="1"/>
      <protection locked="0"/>
    </xf>
    <xf numFmtId="0" fontId="18" fillId="0" borderId="0" xfId="0" applyFont="1" applyAlignment="1">
      <alignment horizontal="left"/>
    </xf>
    <xf numFmtId="3" fontId="18" fillId="0" borderId="0" xfId="0" applyNumberFormat="1" applyFont="1"/>
    <xf numFmtId="0" fontId="18" fillId="0" borderId="0" xfId="0" applyFont="1"/>
    <xf numFmtId="0" fontId="25" fillId="0" borderId="0" xfId="0" applyFont="1" applyAlignment="1">
      <alignment horizontal="center"/>
    </xf>
    <xf numFmtId="0" fontId="18" fillId="6" borderId="48" xfId="0" applyFont="1" applyFill="1" applyBorder="1" applyAlignment="1">
      <alignment horizontal="left"/>
    </xf>
    <xf numFmtId="0" fontId="18" fillId="0" borderId="48" xfId="0" applyFont="1" applyBorder="1" applyAlignment="1">
      <alignment horizontal="left" indent="2"/>
    </xf>
    <xf numFmtId="165" fontId="18" fillId="7" borderId="36" xfId="0" applyNumberFormat="1" applyFont="1" applyFill="1" applyBorder="1" applyProtection="1">
      <protection locked="0"/>
    </xf>
    <xf numFmtId="0" fontId="18" fillId="0" borderId="39" xfId="0" applyFont="1" applyBorder="1" applyAlignment="1">
      <alignment horizontal="left" indent="2"/>
    </xf>
    <xf numFmtId="165" fontId="18" fillId="7" borderId="29" xfId="0" applyNumberFormat="1" applyFont="1" applyFill="1" applyBorder="1" applyProtection="1">
      <protection locked="0"/>
    </xf>
    <xf numFmtId="0" fontId="22" fillId="10" borderId="0" xfId="0" applyFont="1" applyFill="1"/>
    <xf numFmtId="0" fontId="30" fillId="10" borderId="10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22" fillId="0" borderId="10" xfId="0" applyFont="1" applyBorder="1"/>
    <xf numFmtId="4" fontId="0" fillId="0" borderId="10" xfId="0" applyNumberFormat="1" applyBorder="1"/>
    <xf numFmtId="2" fontId="22" fillId="0" borderId="10" xfId="0" applyNumberFormat="1" applyFont="1" applyBorder="1"/>
    <xf numFmtId="0" fontId="32" fillId="0" borderId="0" xfId="0" applyFont="1" applyAlignment="1">
      <alignment horizontal="left" vertical="center" wrapText="1"/>
    </xf>
    <xf numFmtId="0" fontId="9" fillId="0" borderId="0" xfId="0" applyFont="1" applyAlignment="1">
      <alignment horizontal="right"/>
    </xf>
    <xf numFmtId="0" fontId="34" fillId="0" borderId="0" xfId="0" applyFont="1" applyAlignment="1">
      <alignment vertical="center" wrapText="1"/>
    </xf>
    <xf numFmtId="0" fontId="35" fillId="11" borderId="50" xfId="0" applyFont="1" applyFill="1" applyBorder="1" applyAlignment="1">
      <alignment horizontal="left" vertical="center" wrapText="1"/>
    </xf>
    <xf numFmtId="8" fontId="33" fillId="11" borderId="0" xfId="0" applyNumberFormat="1" applyFont="1" applyFill="1" applyAlignment="1">
      <alignment horizontal="right" vertical="center" wrapText="1"/>
    </xf>
    <xf numFmtId="0" fontId="37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0" fontId="35" fillId="11" borderId="51" xfId="0" applyFont="1" applyFill="1" applyBorder="1" applyAlignment="1">
      <alignment horizontal="left" vertical="center" wrapText="1"/>
    </xf>
    <xf numFmtId="8" fontId="33" fillId="11" borderId="49" xfId="0" applyNumberFormat="1" applyFont="1" applyFill="1" applyBorder="1" applyAlignment="1">
      <alignment horizontal="right" vertical="center" wrapText="1"/>
    </xf>
    <xf numFmtId="0" fontId="0" fillId="0" borderId="52" xfId="0" applyBorder="1"/>
    <xf numFmtId="0" fontId="33" fillId="11" borderId="0" xfId="0" applyFont="1" applyFill="1" applyAlignment="1">
      <alignment horizontal="right" vertical="center" wrapText="1"/>
    </xf>
    <xf numFmtId="0" fontId="0" fillId="0" borderId="49" xfId="0" applyBorder="1"/>
    <xf numFmtId="0" fontId="33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0" fillId="0" borderId="0" xfId="0" applyAlignment="1">
      <alignment horizontal="left"/>
    </xf>
    <xf numFmtId="1" fontId="1" fillId="0" borderId="6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top" wrapText="1"/>
    </xf>
    <xf numFmtId="0" fontId="10" fillId="0" borderId="3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justify" vertical="center"/>
    </xf>
    <xf numFmtId="0" fontId="11" fillId="0" borderId="54" xfId="0" applyFont="1" applyBorder="1" applyAlignment="1">
      <alignment vertical="center" wrapText="1"/>
    </xf>
    <xf numFmtId="0" fontId="1" fillId="0" borderId="15" xfId="0" applyFont="1" applyBorder="1" applyAlignment="1">
      <alignment horizontal="justify" vertical="center" wrapText="1"/>
    </xf>
    <xf numFmtId="4" fontId="22" fillId="0" borderId="10" xfId="0" applyNumberFormat="1" applyFont="1" applyBorder="1"/>
    <xf numFmtId="0" fontId="15" fillId="0" borderId="0" xfId="0" applyFont="1" applyAlignment="1">
      <alignment horizontal="left" indent="11"/>
    </xf>
    <xf numFmtId="14" fontId="16" fillId="0" borderId="0" xfId="0" applyNumberFormat="1" applyFont="1" applyAlignment="1">
      <alignment horizontal="left" indent="11"/>
    </xf>
    <xf numFmtId="14" fontId="17" fillId="0" borderId="0" xfId="0" applyNumberFormat="1" applyFont="1" applyAlignment="1">
      <alignment horizontal="left" indent="11"/>
    </xf>
    <xf numFmtId="0" fontId="18" fillId="7" borderId="47" xfId="0" applyFont="1" applyFill="1" applyBorder="1" applyProtection="1">
      <protection locked="0"/>
    </xf>
    <xf numFmtId="3" fontId="1" fillId="0" borderId="55" xfId="0" applyNumberFormat="1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6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" fillId="0" borderId="1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9" xfId="0" applyFont="1" applyBorder="1" applyAlignment="1">
      <alignment horizontal="justify" vertical="center" wrapText="1"/>
    </xf>
    <xf numFmtId="0" fontId="4" fillId="0" borderId="4" xfId="0" applyFont="1" applyBorder="1" applyAlignment="1">
      <alignment horizontal="justify" vertical="center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3" fontId="18" fillId="5" borderId="23" xfId="0" applyNumberFormat="1" applyFont="1" applyFill="1" applyBorder="1" applyAlignment="1">
      <alignment horizontal="center" vertical="center" wrapText="1"/>
    </xf>
    <xf numFmtId="3" fontId="18" fillId="5" borderId="24" xfId="0" applyNumberFormat="1" applyFont="1" applyFill="1" applyBorder="1" applyAlignment="1">
      <alignment horizontal="center" vertical="center" wrapText="1"/>
    </xf>
    <xf numFmtId="0" fontId="18" fillId="5" borderId="21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 wrapText="1"/>
    </xf>
    <xf numFmtId="0" fontId="18" fillId="5" borderId="25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 wrapText="1"/>
    </xf>
    <xf numFmtId="3" fontId="18" fillId="5" borderId="26" xfId="0" applyNumberFormat="1" applyFont="1" applyFill="1" applyBorder="1" applyAlignment="1">
      <alignment horizontal="center" vertical="center" wrapText="1"/>
    </xf>
    <xf numFmtId="3" fontId="18" fillId="5" borderId="30" xfId="0" applyNumberFormat="1" applyFont="1" applyFill="1" applyBorder="1" applyAlignment="1">
      <alignment horizontal="center" vertical="center" wrapText="1"/>
    </xf>
    <xf numFmtId="0" fontId="18" fillId="5" borderId="19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8" xfId="0" applyFont="1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/>
  </cellStyles>
  <dxfs count="2"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4" tint="-0.249977111117893"/>
        </patternFill>
      </fill>
    </dxf>
  </dxfs>
  <tableStyles count="1" defaultTableStyle="TableStyleMedium2" defaultPivotStyle="PivotStyleLight16">
    <tableStyle name="Invisible" pivot="0" table="0" count="0" xr9:uid="{181C8504-E2D2-4336-9983-14E2FE71986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7</xdr:row>
      <xdr:rowOff>76200</xdr:rowOff>
    </xdr:from>
    <xdr:to>
      <xdr:col>20</xdr:col>
      <xdr:colOff>265701</xdr:colOff>
      <xdr:row>37</xdr:row>
      <xdr:rowOff>152115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DB82402-0D9A-48D6-AEE7-76FA86BAF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1409700"/>
          <a:ext cx="11905251" cy="57909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57149</xdr:colOff>
      <xdr:row>3</xdr:row>
      <xdr:rowOff>149491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D315357-7040-4363-8F55-4050E75E2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499" cy="8352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57149</xdr:colOff>
      <xdr:row>3</xdr:row>
      <xdr:rowOff>149491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D26335-66C2-4EB1-B672-C74DC32C5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499" cy="8352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552450</xdr:colOff>
      <xdr:row>3</xdr:row>
      <xdr:rowOff>96060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C88EC4E-C68C-4B83-A9F6-243B6F311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971550" cy="743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0</xdr:row>
      <xdr:rowOff>0</xdr:rowOff>
    </xdr:from>
    <xdr:ext cx="1333500" cy="720991"/>
    <xdr:pic>
      <xdr:nvPicPr>
        <xdr:cNvPr id="2" name="Imagem 1">
          <a:extLst>
            <a:ext uri="{FF2B5EF4-FFF2-40B4-BE49-F238E27FC236}">
              <a16:creationId xmlns:a16="http://schemas.microsoft.com/office/drawing/2014/main" id="{51EA7012-268B-4F77-9F33-6949BA6A4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1333500" cy="72099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utoridadedamobilidade-my.sharepoint.com/control/V&#225;rios/Mercados/Taxas%20de%20Juro/Taxas%20de%20Ju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utoridadedamobilidade-my.sharepoint.com/personal/rui_bebiano_autoridadedamobilidade_onmicrosoft_com/Documents/01%20-%20Observat&#243;rio/03%20-%20Pedidos%20de%20Informa&#231;&#227;o/01%20-%20Ferrovia%20Pesada/Anexo%20IP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mts04\usersdocs$\cvasconcelos\My%20Documents\modelo%20fin\CD%20Acordo%20Reequilibrio%20Financeiro\Modelo%20MTS%20Emp%20Intercalar%20SET%2008_v1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tlis.sharepoint.com/sites/AMLGESDOC/Shared%20Documents/General/07.02%20Bilhetica/17_Navegante/Fundo_Ambiental/2023/Relat&#243;rio_PART/navegantes_2023.xlsx" TargetMode="External"/><Relationship Id="rId1" Type="http://schemas.openxmlformats.org/officeDocument/2006/relationships/externalLinkPath" Target="https://otlis.sharepoint.com/sites/AMLGESDOC/Shared%20Documents/General/07.02%20Bilhetica/17_Navegante/Fundo_Ambiental/2023/Relat&#243;rio_PART/navegantes_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tlis.sharepoint.com/sites/AMLGESDOC/Shared%20Documents/General/07.02%20Bilhetica/17_Navegante/Dados%20de%20Reporte/Dados_receitas_ITS/2021/provis&#243;rios/v5_navegantes_23022022/Relatorio_NAVEGANT_202111171155240481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tssa.sharepoint.com/sites/ShareMTS/ControloGestao/IMT-Informa&#231;&#227;o%20m&#237;nima%20anual/2023/PI_Observatorio_MTS_2023.xlsx" TargetMode="External"/><Relationship Id="rId1" Type="http://schemas.openxmlformats.org/officeDocument/2006/relationships/externalLinkPath" Target="https://mtssa.sharepoint.com/sites/ShareMTS/ControloGestao/IMT-Informa&#231;&#227;o%20m&#237;nima%20anual/2023/PI_Observatorio_MTS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tssa.sharepoint.com/sites/ShareMTS/ControloGestao/IMT-Informa&#231;&#227;o%20m&#237;nima%20anual/2023/PI_Observatorio_MTS_2023.xlsx" TargetMode="External"/><Relationship Id="rId1" Type="http://schemas.openxmlformats.org/officeDocument/2006/relationships/externalLinkPath" Target="file:///C:\Users\MadalenaAndrade\Downloads\PI_Observatorio_MTS_20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tssa.sharepoint.com/sites/ShareMTS/ControloGestao/AMT/Observat&#243;rio/Observat&#243;rio%202024/PI_Observatorio_MTS_2024%20Trabalho.xlsx" TargetMode="External"/><Relationship Id="rId1" Type="http://schemas.openxmlformats.org/officeDocument/2006/relationships/externalLinkPath" Target="https://mtssa.sharepoint.com/sites/ShareMTS/ControloGestao/AMT/Observat&#243;rio/Observat&#243;rio%202024/PI_Observatorio_MTS_2024%20Trabal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ção"/>
      <sheetName val="EUR"/>
      <sheetName val="CMS EUR"/>
      <sheetName val="OT's"/>
      <sheetName val="BUND"/>
      <sheetName val="BEI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"/>
      <sheetName val="Validação"/>
      <sheetName val="SSIS.Anexo"/>
      <sheetName val="SSIS.Tempo"/>
      <sheetName val="Folha1"/>
    </sheetNames>
    <sheetDataSet>
      <sheetData sheetId="0">
        <row r="6">
          <cell r="J6">
            <v>100</v>
          </cell>
          <cell r="K6">
            <v>200</v>
          </cell>
          <cell r="L6">
            <v>300</v>
          </cell>
          <cell r="M6">
            <v>400</v>
          </cell>
          <cell r="N6">
            <v>300</v>
          </cell>
          <cell r="O6">
            <v>200</v>
          </cell>
          <cell r="P6">
            <v>100</v>
          </cell>
          <cell r="Q6">
            <v>600</v>
          </cell>
          <cell r="R6">
            <v>700</v>
          </cell>
          <cell r="S6">
            <v>300</v>
          </cell>
          <cell r="T6">
            <v>50</v>
          </cell>
          <cell r="U6">
            <v>150</v>
          </cell>
          <cell r="V6">
            <v>250</v>
          </cell>
          <cell r="W6">
            <v>350</v>
          </cell>
          <cell r="X6">
            <v>250</v>
          </cell>
          <cell r="Y6">
            <v>150</v>
          </cell>
          <cell r="Z6">
            <v>50</v>
          </cell>
          <cell r="AA6">
            <v>350</v>
          </cell>
          <cell r="AB6">
            <v>75</v>
          </cell>
          <cell r="AC6">
            <v>175</v>
          </cell>
          <cell r="AD6">
            <v>275</v>
          </cell>
          <cell r="AE6">
            <v>375</v>
          </cell>
          <cell r="AF6">
            <v>275</v>
          </cell>
          <cell r="AG6">
            <v>175</v>
          </cell>
          <cell r="AH6">
            <v>250</v>
          </cell>
          <cell r="AI6">
            <v>250</v>
          </cell>
          <cell r="AJ6">
            <v>650</v>
          </cell>
          <cell r="AK6">
            <v>700</v>
          </cell>
          <cell r="AL6">
            <v>150</v>
          </cell>
          <cell r="AM6">
            <v>550</v>
          </cell>
          <cell r="AN6">
            <v>600</v>
          </cell>
          <cell r="AO6">
            <v>300</v>
          </cell>
          <cell r="AP6">
            <v>300</v>
          </cell>
          <cell r="AQ6">
            <v>600</v>
          </cell>
          <cell r="AR6">
            <v>550</v>
          </cell>
          <cell r="AS6">
            <v>150</v>
          </cell>
          <cell r="AT6">
            <v>2.1</v>
          </cell>
          <cell r="AU6">
            <v>125000</v>
          </cell>
          <cell r="AV6">
            <v>1250.5</v>
          </cell>
          <cell r="AW6">
            <v>1187.98</v>
          </cell>
          <cell r="AX6">
            <v>237.596</v>
          </cell>
          <cell r="AY6">
            <v>201.95660000000001</v>
          </cell>
          <cell r="AZ6">
            <v>166.31720000000001</v>
          </cell>
          <cell r="BA6">
            <v>130.67779999999999</v>
          </cell>
          <cell r="BB6">
            <v>106.9182</v>
          </cell>
          <cell r="BC6">
            <v>95.03840000000001</v>
          </cell>
          <cell r="BD6">
            <v>71.278800000000004</v>
          </cell>
          <cell r="BE6">
            <v>59.399000000000001</v>
          </cell>
          <cell r="BF6">
            <v>47.519200000000005</v>
          </cell>
          <cell r="BG6">
            <v>35.639400000000002</v>
          </cell>
          <cell r="BH6">
            <v>23.759600000000002</v>
          </cell>
          <cell r="BI6">
            <v>11.879800000000001</v>
          </cell>
          <cell r="BJ6">
            <v>320</v>
          </cell>
          <cell r="BK6">
            <v>272</v>
          </cell>
          <cell r="BL6">
            <v>224</v>
          </cell>
          <cell r="BM6">
            <v>176</v>
          </cell>
          <cell r="BN6">
            <v>144</v>
          </cell>
          <cell r="BO6">
            <v>128</v>
          </cell>
          <cell r="BP6">
            <v>96</v>
          </cell>
          <cell r="BQ6">
            <v>80</v>
          </cell>
          <cell r="BR6">
            <v>64</v>
          </cell>
          <cell r="BS6">
            <v>48</v>
          </cell>
          <cell r="BT6">
            <v>32</v>
          </cell>
          <cell r="BU6">
            <v>16</v>
          </cell>
          <cell r="BV6">
            <v>100000</v>
          </cell>
          <cell r="BW6">
            <v>60000</v>
          </cell>
          <cell r="BX6">
            <v>50000</v>
          </cell>
          <cell r="BY6">
            <v>40000</v>
          </cell>
          <cell r="BZ6">
            <v>1</v>
          </cell>
          <cell r="CA6">
            <v>2</v>
          </cell>
          <cell r="CB6">
            <v>3</v>
          </cell>
          <cell r="CC6">
            <v>4</v>
          </cell>
          <cell r="CD6">
            <v>5</v>
          </cell>
          <cell r="CE6">
            <v>6</v>
          </cell>
          <cell r="CF6">
            <v>7</v>
          </cell>
          <cell r="CG6">
            <v>8</v>
          </cell>
          <cell r="CH6">
            <v>1</v>
          </cell>
          <cell r="CI6">
            <v>2</v>
          </cell>
          <cell r="CJ6">
            <v>3</v>
          </cell>
          <cell r="CK6">
            <v>4</v>
          </cell>
          <cell r="CL6">
            <v>5</v>
          </cell>
          <cell r="CM6">
            <v>1</v>
          </cell>
          <cell r="CN6">
            <v>2</v>
          </cell>
          <cell r="CO6">
            <v>3</v>
          </cell>
          <cell r="CP6">
            <v>4</v>
          </cell>
          <cell r="CQ6">
            <v>5</v>
          </cell>
          <cell r="CR6">
            <v>6</v>
          </cell>
          <cell r="CS6">
            <v>150</v>
          </cell>
          <cell r="CT6">
            <v>250</v>
          </cell>
          <cell r="CU6">
            <v>300</v>
          </cell>
          <cell r="CV6">
            <v>10</v>
          </cell>
          <cell r="CW6">
            <v>10</v>
          </cell>
          <cell r="CX6">
            <v>100</v>
          </cell>
          <cell r="CY6">
            <v>500</v>
          </cell>
          <cell r="CZ6">
            <v>550</v>
          </cell>
          <cell r="DA6">
            <v>250</v>
          </cell>
          <cell r="DB6">
            <v>200</v>
          </cell>
          <cell r="DC6">
            <v>100</v>
          </cell>
          <cell r="DD6">
            <v>150</v>
          </cell>
          <cell r="DE6">
            <v>175</v>
          </cell>
        </row>
        <row r="7">
          <cell r="J7">
            <v>125</v>
          </cell>
          <cell r="K7">
            <v>225</v>
          </cell>
          <cell r="L7">
            <v>325</v>
          </cell>
          <cell r="M7">
            <v>425</v>
          </cell>
          <cell r="N7">
            <v>325</v>
          </cell>
          <cell r="O7">
            <v>225</v>
          </cell>
          <cell r="P7">
            <v>125</v>
          </cell>
          <cell r="Q7">
            <v>675</v>
          </cell>
          <cell r="R7">
            <v>750</v>
          </cell>
          <cell r="S7">
            <v>350</v>
          </cell>
          <cell r="T7">
            <v>75</v>
          </cell>
          <cell r="U7">
            <v>175</v>
          </cell>
          <cell r="V7">
            <v>275</v>
          </cell>
          <cell r="W7">
            <v>375</v>
          </cell>
          <cell r="X7">
            <v>275</v>
          </cell>
          <cell r="Y7">
            <v>175</v>
          </cell>
          <cell r="Z7">
            <v>75</v>
          </cell>
          <cell r="AA7">
            <v>350</v>
          </cell>
          <cell r="AB7">
            <v>100</v>
          </cell>
          <cell r="AC7">
            <v>200</v>
          </cell>
          <cell r="AD7">
            <v>300</v>
          </cell>
          <cell r="AE7">
            <v>400</v>
          </cell>
          <cell r="AF7">
            <v>300</v>
          </cell>
          <cell r="AG7">
            <v>200</v>
          </cell>
          <cell r="AH7">
            <v>275</v>
          </cell>
          <cell r="AI7">
            <v>300</v>
          </cell>
          <cell r="AJ7">
            <v>700</v>
          </cell>
          <cell r="AK7">
            <v>775</v>
          </cell>
          <cell r="AL7">
            <v>200</v>
          </cell>
          <cell r="AM7">
            <v>600</v>
          </cell>
          <cell r="AN7">
            <v>675</v>
          </cell>
          <cell r="AO7">
            <v>300</v>
          </cell>
          <cell r="AP7">
            <v>300</v>
          </cell>
          <cell r="AQ7">
            <v>675</v>
          </cell>
          <cell r="AR7">
            <v>600</v>
          </cell>
          <cell r="AS7">
            <v>200</v>
          </cell>
          <cell r="AT7">
            <v>2.2999999999999998</v>
          </cell>
          <cell r="AU7">
            <v>140000</v>
          </cell>
          <cell r="AV7">
            <v>1375.55</v>
          </cell>
          <cell r="AW7">
            <v>1306.77</v>
          </cell>
          <cell r="AX7">
            <v>261.35399999999998</v>
          </cell>
          <cell r="AY7">
            <v>222.15090000000001</v>
          </cell>
          <cell r="AZ7">
            <v>182.9478</v>
          </cell>
          <cell r="BA7">
            <v>143.74469999999999</v>
          </cell>
          <cell r="BB7">
            <v>117.60929999999999</v>
          </cell>
          <cell r="BC7">
            <v>104.5416</v>
          </cell>
          <cell r="BD7">
            <v>78.406199999999998</v>
          </cell>
          <cell r="BE7">
            <v>65.338499999999996</v>
          </cell>
          <cell r="BF7">
            <v>52.270800000000001</v>
          </cell>
          <cell r="BG7">
            <v>39.203099999999999</v>
          </cell>
          <cell r="BH7">
            <v>26.135400000000001</v>
          </cell>
          <cell r="BI7">
            <v>13.0677</v>
          </cell>
          <cell r="BJ7">
            <v>355</v>
          </cell>
          <cell r="BK7">
            <v>302</v>
          </cell>
          <cell r="BL7">
            <v>249</v>
          </cell>
          <cell r="BM7">
            <v>195</v>
          </cell>
          <cell r="BN7">
            <v>160</v>
          </cell>
          <cell r="BO7">
            <v>142</v>
          </cell>
          <cell r="BP7">
            <v>107</v>
          </cell>
          <cell r="BQ7">
            <v>89</v>
          </cell>
          <cell r="BR7">
            <v>71</v>
          </cell>
          <cell r="BS7">
            <v>53</v>
          </cell>
          <cell r="BT7">
            <v>36</v>
          </cell>
          <cell r="BU7">
            <v>18</v>
          </cell>
          <cell r="BV7">
            <v>105000</v>
          </cell>
          <cell r="BW7">
            <v>63000</v>
          </cell>
          <cell r="BX7">
            <v>52500</v>
          </cell>
          <cell r="BY7">
            <v>42000</v>
          </cell>
          <cell r="BZ7">
            <v>2</v>
          </cell>
          <cell r="CA7">
            <v>3</v>
          </cell>
          <cell r="CB7">
            <v>4</v>
          </cell>
          <cell r="CC7">
            <v>5</v>
          </cell>
          <cell r="CD7">
            <v>6</v>
          </cell>
          <cell r="CE7">
            <v>7</v>
          </cell>
          <cell r="CF7">
            <v>8</v>
          </cell>
          <cell r="CG7">
            <v>9</v>
          </cell>
          <cell r="CH7">
            <v>1</v>
          </cell>
          <cell r="CI7">
            <v>3</v>
          </cell>
          <cell r="CJ7">
            <v>6</v>
          </cell>
          <cell r="CK7">
            <v>6</v>
          </cell>
          <cell r="CL7">
            <v>9</v>
          </cell>
          <cell r="CM7">
            <v>2</v>
          </cell>
          <cell r="CN7">
            <v>4</v>
          </cell>
          <cell r="CO7">
            <v>3</v>
          </cell>
          <cell r="CP7">
            <v>8</v>
          </cell>
          <cell r="CQ7">
            <v>9</v>
          </cell>
          <cell r="CR7">
            <v>7</v>
          </cell>
          <cell r="CS7">
            <v>148</v>
          </cell>
          <cell r="CT7">
            <v>222</v>
          </cell>
          <cell r="CU7">
            <v>296</v>
          </cell>
          <cell r="CV7">
            <v>11</v>
          </cell>
          <cell r="CW7">
            <v>11</v>
          </cell>
          <cell r="CX7">
            <v>150</v>
          </cell>
          <cell r="CY7">
            <v>550</v>
          </cell>
          <cell r="CZ7">
            <v>625</v>
          </cell>
          <cell r="DA7">
            <v>250</v>
          </cell>
          <cell r="DB7">
            <v>200</v>
          </cell>
          <cell r="DC7">
            <v>105</v>
          </cell>
          <cell r="DD7">
            <v>157.5</v>
          </cell>
          <cell r="DE7">
            <v>183.75</v>
          </cell>
        </row>
        <row r="8">
          <cell r="J8">
            <v>150</v>
          </cell>
          <cell r="K8">
            <v>250</v>
          </cell>
          <cell r="L8">
            <v>350</v>
          </cell>
          <cell r="M8">
            <v>450</v>
          </cell>
          <cell r="N8">
            <v>350</v>
          </cell>
          <cell r="O8">
            <v>250</v>
          </cell>
          <cell r="P8">
            <v>150</v>
          </cell>
          <cell r="Q8">
            <v>750</v>
          </cell>
          <cell r="R8">
            <v>800</v>
          </cell>
          <cell r="S8">
            <v>400</v>
          </cell>
          <cell r="T8">
            <v>100</v>
          </cell>
          <cell r="U8">
            <v>200</v>
          </cell>
          <cell r="V8">
            <v>300</v>
          </cell>
          <cell r="W8">
            <v>400</v>
          </cell>
          <cell r="X8">
            <v>300</v>
          </cell>
          <cell r="Y8">
            <v>200</v>
          </cell>
          <cell r="Z8">
            <v>100</v>
          </cell>
          <cell r="AA8">
            <v>350</v>
          </cell>
          <cell r="AB8">
            <v>125</v>
          </cell>
          <cell r="AC8">
            <v>225</v>
          </cell>
          <cell r="AD8">
            <v>325</v>
          </cell>
          <cell r="AE8">
            <v>425</v>
          </cell>
          <cell r="AF8">
            <v>325</v>
          </cell>
          <cell r="AG8">
            <v>225</v>
          </cell>
          <cell r="AH8">
            <v>300</v>
          </cell>
          <cell r="AI8">
            <v>350</v>
          </cell>
          <cell r="AJ8">
            <v>750</v>
          </cell>
          <cell r="AK8">
            <v>850</v>
          </cell>
          <cell r="AL8">
            <v>250</v>
          </cell>
          <cell r="AM8">
            <v>650</v>
          </cell>
          <cell r="AN8">
            <v>750</v>
          </cell>
          <cell r="AO8">
            <v>300</v>
          </cell>
          <cell r="AP8">
            <v>300</v>
          </cell>
          <cell r="AQ8">
            <v>750</v>
          </cell>
          <cell r="AR8">
            <v>650</v>
          </cell>
          <cell r="AS8">
            <v>250</v>
          </cell>
          <cell r="AT8">
            <v>7.3</v>
          </cell>
          <cell r="AU8">
            <v>155000</v>
          </cell>
          <cell r="AV8">
            <v>1513.11</v>
          </cell>
          <cell r="AW8">
            <v>1437.45</v>
          </cell>
          <cell r="AX8">
            <v>287.49</v>
          </cell>
          <cell r="AY8">
            <v>244.36650000000003</v>
          </cell>
          <cell r="AZ8">
            <v>201.24300000000002</v>
          </cell>
          <cell r="BA8">
            <v>158.11950000000002</v>
          </cell>
          <cell r="BB8">
            <v>129.37049999999999</v>
          </cell>
          <cell r="BC8">
            <v>114.99600000000001</v>
          </cell>
          <cell r="BD8">
            <v>86.247</v>
          </cell>
          <cell r="BE8">
            <v>71.872500000000002</v>
          </cell>
          <cell r="BF8">
            <v>57.498000000000005</v>
          </cell>
          <cell r="BG8">
            <v>43.1235</v>
          </cell>
          <cell r="BH8">
            <v>28.749000000000002</v>
          </cell>
          <cell r="BI8">
            <v>14.374500000000001</v>
          </cell>
          <cell r="BJ8">
            <v>390</v>
          </cell>
          <cell r="BK8">
            <v>332</v>
          </cell>
          <cell r="BL8">
            <v>273</v>
          </cell>
          <cell r="BM8">
            <v>215</v>
          </cell>
          <cell r="BN8">
            <v>176</v>
          </cell>
          <cell r="BO8">
            <v>156</v>
          </cell>
          <cell r="BP8">
            <v>117</v>
          </cell>
          <cell r="BQ8">
            <v>98</v>
          </cell>
          <cell r="BR8">
            <v>78</v>
          </cell>
          <cell r="BS8">
            <v>59</v>
          </cell>
          <cell r="BT8">
            <v>39</v>
          </cell>
          <cell r="BU8">
            <v>20</v>
          </cell>
          <cell r="BV8">
            <v>110000</v>
          </cell>
          <cell r="BW8">
            <v>66000</v>
          </cell>
          <cell r="BX8">
            <v>55000</v>
          </cell>
          <cell r="BY8">
            <v>44000</v>
          </cell>
          <cell r="BZ8">
            <v>3</v>
          </cell>
          <cell r="CA8">
            <v>4</v>
          </cell>
          <cell r="CB8">
            <v>5</v>
          </cell>
          <cell r="CC8">
            <v>6</v>
          </cell>
          <cell r="CD8">
            <v>7</v>
          </cell>
          <cell r="CE8">
            <v>8</v>
          </cell>
          <cell r="CF8">
            <v>9</v>
          </cell>
          <cell r="CG8">
            <v>10</v>
          </cell>
          <cell r="CH8">
            <v>1</v>
          </cell>
          <cell r="CI8">
            <v>4</v>
          </cell>
          <cell r="CJ8">
            <v>9</v>
          </cell>
          <cell r="CK8">
            <v>8</v>
          </cell>
          <cell r="CL8">
            <v>13</v>
          </cell>
          <cell r="CM8">
            <v>3</v>
          </cell>
          <cell r="CN8">
            <v>6</v>
          </cell>
          <cell r="CO8">
            <v>3</v>
          </cell>
          <cell r="CP8">
            <v>12</v>
          </cell>
          <cell r="CQ8">
            <v>13</v>
          </cell>
          <cell r="CR8">
            <v>8</v>
          </cell>
          <cell r="CS8">
            <v>146</v>
          </cell>
          <cell r="CT8">
            <v>219</v>
          </cell>
          <cell r="CU8">
            <v>292</v>
          </cell>
          <cell r="CV8">
            <v>12</v>
          </cell>
          <cell r="CW8">
            <v>12</v>
          </cell>
          <cell r="CX8">
            <v>200</v>
          </cell>
          <cell r="CY8">
            <v>600</v>
          </cell>
          <cell r="CZ8">
            <v>700</v>
          </cell>
          <cell r="DA8">
            <v>250</v>
          </cell>
          <cell r="DB8">
            <v>200</v>
          </cell>
          <cell r="DC8">
            <v>110.25</v>
          </cell>
          <cell r="DD8">
            <v>165.38</v>
          </cell>
          <cell r="DE8">
            <v>192.94</v>
          </cell>
        </row>
        <row r="9">
          <cell r="J9">
            <v>175</v>
          </cell>
          <cell r="K9">
            <v>275</v>
          </cell>
          <cell r="L9">
            <v>375</v>
          </cell>
          <cell r="M9">
            <v>475</v>
          </cell>
          <cell r="N9">
            <v>375</v>
          </cell>
          <cell r="O9">
            <v>275</v>
          </cell>
          <cell r="P9">
            <v>175</v>
          </cell>
          <cell r="Q9">
            <v>825</v>
          </cell>
          <cell r="R9">
            <v>850</v>
          </cell>
          <cell r="S9">
            <v>450</v>
          </cell>
          <cell r="T9">
            <v>125</v>
          </cell>
          <cell r="U9">
            <v>225</v>
          </cell>
          <cell r="V9">
            <v>325</v>
          </cell>
          <cell r="W9">
            <v>425</v>
          </cell>
          <cell r="X9">
            <v>325</v>
          </cell>
          <cell r="Y9">
            <v>225</v>
          </cell>
          <cell r="Z9">
            <v>125</v>
          </cell>
          <cell r="AA9">
            <v>350</v>
          </cell>
          <cell r="AB9">
            <v>150</v>
          </cell>
          <cell r="AC9">
            <v>250</v>
          </cell>
          <cell r="AD9">
            <v>350</v>
          </cell>
          <cell r="AE9">
            <v>450</v>
          </cell>
          <cell r="AF9">
            <v>350</v>
          </cell>
          <cell r="AG9">
            <v>250</v>
          </cell>
          <cell r="AH9">
            <v>325</v>
          </cell>
          <cell r="AI9">
            <v>400</v>
          </cell>
          <cell r="AJ9">
            <v>800</v>
          </cell>
          <cell r="AK9">
            <v>925</v>
          </cell>
          <cell r="AL9">
            <v>300</v>
          </cell>
          <cell r="AM9">
            <v>700</v>
          </cell>
          <cell r="AN9">
            <v>825</v>
          </cell>
          <cell r="AO9">
            <v>300</v>
          </cell>
          <cell r="AP9">
            <v>300</v>
          </cell>
          <cell r="AQ9">
            <v>825</v>
          </cell>
          <cell r="AR9">
            <v>700</v>
          </cell>
          <cell r="AS9">
            <v>300</v>
          </cell>
          <cell r="AT9">
            <v>1.4</v>
          </cell>
          <cell r="AU9">
            <v>170000</v>
          </cell>
          <cell r="AV9">
            <v>1664.42</v>
          </cell>
          <cell r="AW9">
            <v>1581.2</v>
          </cell>
          <cell r="AX9">
            <v>316.24</v>
          </cell>
          <cell r="AY9">
            <v>268.80400000000003</v>
          </cell>
          <cell r="AZ9">
            <v>221.36800000000002</v>
          </cell>
          <cell r="BA9">
            <v>173.93200000000002</v>
          </cell>
          <cell r="BB9">
            <v>142.30799999999999</v>
          </cell>
          <cell r="BC9">
            <v>126.49600000000001</v>
          </cell>
          <cell r="BD9">
            <v>94.872</v>
          </cell>
          <cell r="BE9">
            <v>79.06</v>
          </cell>
          <cell r="BF9">
            <v>63.248000000000005</v>
          </cell>
          <cell r="BG9">
            <v>47.436</v>
          </cell>
          <cell r="BH9">
            <v>31.624000000000002</v>
          </cell>
          <cell r="BI9">
            <v>15.812000000000001</v>
          </cell>
          <cell r="BJ9">
            <v>425</v>
          </cell>
          <cell r="BK9">
            <v>361</v>
          </cell>
          <cell r="BL9">
            <v>298</v>
          </cell>
          <cell r="BM9">
            <v>234</v>
          </cell>
          <cell r="BN9">
            <v>191</v>
          </cell>
          <cell r="BO9">
            <v>170</v>
          </cell>
          <cell r="BP9">
            <v>128</v>
          </cell>
          <cell r="BQ9">
            <v>106</v>
          </cell>
          <cell r="BR9">
            <v>85</v>
          </cell>
          <cell r="BS9">
            <v>64</v>
          </cell>
          <cell r="BT9">
            <v>43</v>
          </cell>
          <cell r="BU9">
            <v>21</v>
          </cell>
          <cell r="BV9">
            <v>115000</v>
          </cell>
          <cell r="BW9">
            <v>69000</v>
          </cell>
          <cell r="BX9">
            <v>57500</v>
          </cell>
          <cell r="BY9">
            <v>46000</v>
          </cell>
          <cell r="BZ9">
            <v>4</v>
          </cell>
          <cell r="CA9">
            <v>5</v>
          </cell>
          <cell r="CB9">
            <v>6</v>
          </cell>
          <cell r="CC9">
            <v>7</v>
          </cell>
          <cell r="CD9">
            <v>8</v>
          </cell>
          <cell r="CE9">
            <v>9</v>
          </cell>
          <cell r="CF9">
            <v>10</v>
          </cell>
          <cell r="CG9">
            <v>11</v>
          </cell>
          <cell r="CH9">
            <v>1</v>
          </cell>
          <cell r="CI9">
            <v>5</v>
          </cell>
          <cell r="CJ9">
            <v>12</v>
          </cell>
          <cell r="CK9">
            <v>10</v>
          </cell>
          <cell r="CL9">
            <v>17</v>
          </cell>
          <cell r="CM9">
            <v>4</v>
          </cell>
          <cell r="CN9">
            <v>8</v>
          </cell>
          <cell r="CO9">
            <v>3</v>
          </cell>
          <cell r="CP9">
            <v>16</v>
          </cell>
          <cell r="CQ9">
            <v>17</v>
          </cell>
          <cell r="CR9">
            <v>9</v>
          </cell>
          <cell r="CS9">
            <v>144</v>
          </cell>
          <cell r="CT9">
            <v>216</v>
          </cell>
          <cell r="CU9">
            <v>288</v>
          </cell>
          <cell r="CV9">
            <v>13</v>
          </cell>
          <cell r="CW9">
            <v>13</v>
          </cell>
          <cell r="CX9">
            <v>250</v>
          </cell>
          <cell r="CY9">
            <v>650</v>
          </cell>
          <cell r="CZ9">
            <v>775</v>
          </cell>
          <cell r="DA9">
            <v>250</v>
          </cell>
          <cell r="DB9">
            <v>200</v>
          </cell>
          <cell r="DC9">
            <v>115.76</v>
          </cell>
          <cell r="DD9">
            <v>173.65</v>
          </cell>
          <cell r="DE9">
            <v>202.59</v>
          </cell>
        </row>
        <row r="10">
          <cell r="J10">
            <v>200</v>
          </cell>
          <cell r="K10">
            <v>300</v>
          </cell>
          <cell r="L10">
            <v>400</v>
          </cell>
          <cell r="M10">
            <v>500</v>
          </cell>
          <cell r="N10">
            <v>400</v>
          </cell>
          <cell r="O10">
            <v>300</v>
          </cell>
          <cell r="P10">
            <v>200</v>
          </cell>
          <cell r="Q10">
            <v>900</v>
          </cell>
          <cell r="R10">
            <v>900</v>
          </cell>
          <cell r="S10">
            <v>500</v>
          </cell>
          <cell r="T10">
            <v>150</v>
          </cell>
          <cell r="U10">
            <v>250</v>
          </cell>
          <cell r="V10">
            <v>350</v>
          </cell>
          <cell r="W10">
            <v>450</v>
          </cell>
          <cell r="X10">
            <v>350</v>
          </cell>
          <cell r="Y10">
            <v>250</v>
          </cell>
          <cell r="Z10">
            <v>150</v>
          </cell>
          <cell r="AA10">
            <v>350</v>
          </cell>
          <cell r="AB10">
            <v>175</v>
          </cell>
          <cell r="AC10">
            <v>275</v>
          </cell>
          <cell r="AD10">
            <v>375</v>
          </cell>
          <cell r="AE10">
            <v>475</v>
          </cell>
          <cell r="AF10">
            <v>375</v>
          </cell>
          <cell r="AG10">
            <v>275</v>
          </cell>
          <cell r="AH10">
            <v>350</v>
          </cell>
          <cell r="AI10">
            <v>450</v>
          </cell>
          <cell r="AJ10">
            <v>850</v>
          </cell>
          <cell r="AK10">
            <v>1000</v>
          </cell>
          <cell r="AL10">
            <v>350</v>
          </cell>
          <cell r="AM10">
            <v>750</v>
          </cell>
          <cell r="AN10">
            <v>900</v>
          </cell>
          <cell r="AO10">
            <v>300</v>
          </cell>
          <cell r="AP10">
            <v>300</v>
          </cell>
          <cell r="AQ10">
            <v>900</v>
          </cell>
          <cell r="AR10">
            <v>750</v>
          </cell>
          <cell r="AS10">
            <v>350</v>
          </cell>
          <cell r="AT10">
            <v>4.5999999999999996</v>
          </cell>
          <cell r="AU10">
            <v>185000</v>
          </cell>
          <cell r="AV10">
            <v>1830.86</v>
          </cell>
          <cell r="AW10">
            <v>1739.32</v>
          </cell>
          <cell r="AX10">
            <v>347.86400000000003</v>
          </cell>
          <cell r="AY10">
            <v>295.68439999999998</v>
          </cell>
          <cell r="AZ10">
            <v>243.50480000000002</v>
          </cell>
          <cell r="BA10">
            <v>191.3252</v>
          </cell>
          <cell r="BB10">
            <v>156.53879999999998</v>
          </cell>
          <cell r="BC10">
            <v>139.1456</v>
          </cell>
          <cell r="BD10">
            <v>104.35919999999999</v>
          </cell>
          <cell r="BE10">
            <v>86.966000000000008</v>
          </cell>
          <cell r="BF10">
            <v>69.572800000000001</v>
          </cell>
          <cell r="BG10">
            <v>52.179599999999994</v>
          </cell>
          <cell r="BH10">
            <v>34.7864</v>
          </cell>
          <cell r="BI10">
            <v>17.3932</v>
          </cell>
          <cell r="BJ10">
            <v>460</v>
          </cell>
          <cell r="BK10">
            <v>391</v>
          </cell>
          <cell r="BL10">
            <v>322</v>
          </cell>
          <cell r="BM10">
            <v>253</v>
          </cell>
          <cell r="BN10">
            <v>207</v>
          </cell>
          <cell r="BO10">
            <v>184</v>
          </cell>
          <cell r="BP10">
            <v>138</v>
          </cell>
          <cell r="BQ10">
            <v>115</v>
          </cell>
          <cell r="BR10">
            <v>92</v>
          </cell>
          <cell r="BS10">
            <v>69</v>
          </cell>
          <cell r="BT10">
            <v>46</v>
          </cell>
          <cell r="BU10">
            <v>23</v>
          </cell>
          <cell r="BV10">
            <v>120000</v>
          </cell>
          <cell r="BW10">
            <v>72000</v>
          </cell>
          <cell r="BX10">
            <v>60000</v>
          </cell>
          <cell r="BY10">
            <v>48000</v>
          </cell>
          <cell r="BZ10">
            <v>5</v>
          </cell>
          <cell r="CA10">
            <v>6</v>
          </cell>
          <cell r="CB10">
            <v>7</v>
          </cell>
          <cell r="CC10">
            <v>8</v>
          </cell>
          <cell r="CD10">
            <v>9</v>
          </cell>
          <cell r="CE10">
            <v>10</v>
          </cell>
          <cell r="CF10">
            <v>11</v>
          </cell>
          <cell r="CG10">
            <v>12</v>
          </cell>
          <cell r="CH10">
            <v>1</v>
          </cell>
          <cell r="CI10">
            <v>6</v>
          </cell>
          <cell r="CJ10">
            <v>15</v>
          </cell>
          <cell r="CK10">
            <v>12</v>
          </cell>
          <cell r="CL10">
            <v>21</v>
          </cell>
          <cell r="CM10">
            <v>5</v>
          </cell>
          <cell r="CN10">
            <v>10</v>
          </cell>
          <cell r="CO10">
            <v>3</v>
          </cell>
          <cell r="CP10">
            <v>20</v>
          </cell>
          <cell r="CQ10">
            <v>21</v>
          </cell>
          <cell r="CR10">
            <v>10</v>
          </cell>
          <cell r="CS10">
            <v>142</v>
          </cell>
          <cell r="CT10">
            <v>213</v>
          </cell>
          <cell r="CU10">
            <v>284</v>
          </cell>
          <cell r="CV10">
            <v>14</v>
          </cell>
          <cell r="CW10">
            <v>14</v>
          </cell>
          <cell r="CX10">
            <v>300</v>
          </cell>
          <cell r="CY10">
            <v>700</v>
          </cell>
          <cell r="CZ10">
            <v>850</v>
          </cell>
          <cell r="DA10">
            <v>250</v>
          </cell>
          <cell r="DB10">
            <v>200</v>
          </cell>
          <cell r="DC10">
            <v>121.55</v>
          </cell>
          <cell r="DD10">
            <v>182.33</v>
          </cell>
          <cell r="DE10">
            <v>212.72</v>
          </cell>
        </row>
        <row r="11">
          <cell r="J11">
            <v>225</v>
          </cell>
          <cell r="K11">
            <v>325</v>
          </cell>
          <cell r="L11">
            <v>425</v>
          </cell>
          <cell r="M11">
            <v>525</v>
          </cell>
          <cell r="N11">
            <v>425</v>
          </cell>
          <cell r="O11">
            <v>325</v>
          </cell>
          <cell r="P11">
            <v>225</v>
          </cell>
          <cell r="Q11">
            <v>975</v>
          </cell>
          <cell r="R11">
            <v>950</v>
          </cell>
          <cell r="S11">
            <v>550</v>
          </cell>
          <cell r="T11">
            <v>175</v>
          </cell>
          <cell r="U11">
            <v>275</v>
          </cell>
          <cell r="V11">
            <v>375</v>
          </cell>
          <cell r="W11">
            <v>475</v>
          </cell>
          <cell r="X11">
            <v>375</v>
          </cell>
          <cell r="Y11">
            <v>275</v>
          </cell>
          <cell r="Z11">
            <v>175</v>
          </cell>
          <cell r="AA11">
            <v>350</v>
          </cell>
          <cell r="AB11">
            <v>200</v>
          </cell>
          <cell r="AC11">
            <v>300</v>
          </cell>
          <cell r="AD11">
            <v>400</v>
          </cell>
          <cell r="AE11">
            <v>500</v>
          </cell>
          <cell r="AF11">
            <v>400</v>
          </cell>
          <cell r="AG11">
            <v>300</v>
          </cell>
          <cell r="AH11">
            <v>375</v>
          </cell>
          <cell r="AI11">
            <v>500</v>
          </cell>
          <cell r="AJ11">
            <v>900</v>
          </cell>
          <cell r="AK11">
            <v>1075</v>
          </cell>
          <cell r="AL11">
            <v>400</v>
          </cell>
          <cell r="AM11">
            <v>800</v>
          </cell>
          <cell r="AN11">
            <v>975</v>
          </cell>
          <cell r="AO11">
            <v>300</v>
          </cell>
          <cell r="AP11">
            <v>300</v>
          </cell>
          <cell r="AQ11">
            <v>975</v>
          </cell>
          <cell r="AR11">
            <v>800</v>
          </cell>
          <cell r="AS11">
            <v>400</v>
          </cell>
          <cell r="AT11">
            <v>5.6</v>
          </cell>
          <cell r="AU11">
            <v>200000</v>
          </cell>
          <cell r="AV11">
            <v>2013.95</v>
          </cell>
          <cell r="AW11">
            <v>1913.25</v>
          </cell>
          <cell r="AX11">
            <v>382.65000000000003</v>
          </cell>
          <cell r="AY11">
            <v>325.2525</v>
          </cell>
          <cell r="AZ11">
            <v>267.85500000000002</v>
          </cell>
          <cell r="BA11">
            <v>210.45750000000001</v>
          </cell>
          <cell r="BB11">
            <v>172.1925</v>
          </cell>
          <cell r="BC11">
            <v>153.06</v>
          </cell>
          <cell r="BD11">
            <v>114.795</v>
          </cell>
          <cell r="BE11">
            <v>95.662500000000009</v>
          </cell>
          <cell r="BF11">
            <v>76.53</v>
          </cell>
          <cell r="BG11">
            <v>57.397500000000001</v>
          </cell>
          <cell r="BH11">
            <v>38.265000000000001</v>
          </cell>
          <cell r="BI11">
            <v>19.1325</v>
          </cell>
          <cell r="BJ11">
            <v>495</v>
          </cell>
          <cell r="BK11">
            <v>421</v>
          </cell>
          <cell r="BL11">
            <v>347</v>
          </cell>
          <cell r="BM11">
            <v>272</v>
          </cell>
          <cell r="BN11">
            <v>223</v>
          </cell>
          <cell r="BO11">
            <v>198</v>
          </cell>
          <cell r="BP11">
            <v>149</v>
          </cell>
          <cell r="BQ11">
            <v>124</v>
          </cell>
          <cell r="BR11">
            <v>99</v>
          </cell>
          <cell r="BS11">
            <v>74</v>
          </cell>
          <cell r="BT11">
            <v>50</v>
          </cell>
          <cell r="BU11">
            <v>25</v>
          </cell>
          <cell r="BV11">
            <v>125000</v>
          </cell>
          <cell r="BW11">
            <v>75000</v>
          </cell>
          <cell r="BX11">
            <v>62500</v>
          </cell>
          <cell r="BY11">
            <v>50000</v>
          </cell>
          <cell r="BZ11">
            <v>6</v>
          </cell>
          <cell r="CA11">
            <v>7</v>
          </cell>
          <cell r="CB11">
            <v>8</v>
          </cell>
          <cell r="CC11">
            <v>9</v>
          </cell>
          <cell r="CD11">
            <v>10</v>
          </cell>
          <cell r="CE11">
            <v>11</v>
          </cell>
          <cell r="CF11">
            <v>12</v>
          </cell>
          <cell r="CG11">
            <v>13</v>
          </cell>
          <cell r="CH11">
            <v>1</v>
          </cell>
          <cell r="CI11">
            <v>7</v>
          </cell>
          <cell r="CJ11">
            <v>18</v>
          </cell>
          <cell r="CK11">
            <v>14</v>
          </cell>
          <cell r="CL11">
            <v>25</v>
          </cell>
          <cell r="CM11">
            <v>6</v>
          </cell>
          <cell r="CN11">
            <v>12</v>
          </cell>
          <cell r="CO11">
            <v>3</v>
          </cell>
          <cell r="CP11">
            <v>24</v>
          </cell>
          <cell r="CQ11">
            <v>25</v>
          </cell>
          <cell r="CR11">
            <v>11</v>
          </cell>
          <cell r="CS11">
            <v>140</v>
          </cell>
          <cell r="CT11">
            <v>210</v>
          </cell>
          <cell r="CU11">
            <v>280</v>
          </cell>
          <cell r="CV11">
            <v>15</v>
          </cell>
          <cell r="CW11">
            <v>15</v>
          </cell>
          <cell r="CX11">
            <v>350</v>
          </cell>
          <cell r="CY11">
            <v>750</v>
          </cell>
          <cell r="CZ11">
            <v>925</v>
          </cell>
          <cell r="DA11">
            <v>250</v>
          </cell>
          <cell r="DB11">
            <v>200</v>
          </cell>
          <cell r="DC11">
            <v>127.63</v>
          </cell>
          <cell r="DD11">
            <v>191.45</v>
          </cell>
          <cell r="DE11">
            <v>223.36</v>
          </cell>
        </row>
        <row r="12">
          <cell r="J12">
            <v>250</v>
          </cell>
          <cell r="K12">
            <v>350</v>
          </cell>
          <cell r="L12">
            <v>450</v>
          </cell>
          <cell r="M12">
            <v>550</v>
          </cell>
          <cell r="N12">
            <v>450</v>
          </cell>
          <cell r="O12">
            <v>350</v>
          </cell>
          <cell r="P12">
            <v>250</v>
          </cell>
          <cell r="Q12">
            <v>1050</v>
          </cell>
          <cell r="R12">
            <v>1000</v>
          </cell>
          <cell r="S12">
            <v>600</v>
          </cell>
          <cell r="T12">
            <v>200</v>
          </cell>
          <cell r="U12">
            <v>300</v>
          </cell>
          <cell r="V12">
            <v>400</v>
          </cell>
          <cell r="W12">
            <v>500</v>
          </cell>
          <cell r="X12">
            <v>400</v>
          </cell>
          <cell r="Y12">
            <v>300</v>
          </cell>
          <cell r="Z12">
            <v>200</v>
          </cell>
          <cell r="AA12">
            <v>350</v>
          </cell>
          <cell r="AB12">
            <v>225</v>
          </cell>
          <cell r="AC12">
            <v>325</v>
          </cell>
          <cell r="AD12">
            <v>425</v>
          </cell>
          <cell r="AE12">
            <v>525</v>
          </cell>
          <cell r="AF12">
            <v>425</v>
          </cell>
          <cell r="AG12">
            <v>325</v>
          </cell>
          <cell r="AH12">
            <v>400</v>
          </cell>
          <cell r="AI12">
            <v>550</v>
          </cell>
          <cell r="AJ12">
            <v>950</v>
          </cell>
          <cell r="AK12">
            <v>1150</v>
          </cell>
          <cell r="AL12">
            <v>450</v>
          </cell>
          <cell r="AM12">
            <v>850</v>
          </cell>
          <cell r="AN12">
            <v>1050</v>
          </cell>
          <cell r="AO12">
            <v>300</v>
          </cell>
          <cell r="AP12">
            <v>300</v>
          </cell>
          <cell r="AQ12">
            <v>1050</v>
          </cell>
          <cell r="AR12">
            <v>850</v>
          </cell>
          <cell r="AS12">
            <v>450</v>
          </cell>
          <cell r="AT12">
            <v>1.5</v>
          </cell>
          <cell r="AU12">
            <v>215000</v>
          </cell>
          <cell r="AV12">
            <v>2215.35</v>
          </cell>
          <cell r="AW12">
            <v>2104.58</v>
          </cell>
          <cell r="AX12">
            <v>420.916</v>
          </cell>
          <cell r="AY12">
            <v>357.77860000000004</v>
          </cell>
          <cell r="AZ12">
            <v>294.64120000000003</v>
          </cell>
          <cell r="BA12">
            <v>231.50379999999998</v>
          </cell>
          <cell r="BB12">
            <v>189.41219999999998</v>
          </cell>
          <cell r="BC12">
            <v>168.3664</v>
          </cell>
          <cell r="BD12">
            <v>126.27479999999998</v>
          </cell>
          <cell r="BE12">
            <v>105.229</v>
          </cell>
          <cell r="BF12">
            <v>84.183199999999999</v>
          </cell>
          <cell r="BG12">
            <v>63.137399999999992</v>
          </cell>
          <cell r="BH12">
            <v>42.0916</v>
          </cell>
          <cell r="BI12">
            <v>21.0458</v>
          </cell>
          <cell r="BJ12">
            <v>530</v>
          </cell>
          <cell r="BK12">
            <v>451</v>
          </cell>
          <cell r="BL12">
            <v>371</v>
          </cell>
          <cell r="BM12">
            <v>292</v>
          </cell>
          <cell r="BN12">
            <v>239</v>
          </cell>
          <cell r="BO12">
            <v>212</v>
          </cell>
          <cell r="BP12">
            <v>159</v>
          </cell>
          <cell r="BQ12">
            <v>133</v>
          </cell>
          <cell r="BR12">
            <v>106</v>
          </cell>
          <cell r="BS12">
            <v>80</v>
          </cell>
          <cell r="BT12">
            <v>53</v>
          </cell>
          <cell r="BU12">
            <v>27</v>
          </cell>
          <cell r="BV12">
            <v>130000</v>
          </cell>
          <cell r="BW12">
            <v>78000</v>
          </cell>
          <cell r="BX12">
            <v>65000</v>
          </cell>
          <cell r="BY12">
            <v>52000</v>
          </cell>
          <cell r="BZ12">
            <v>7</v>
          </cell>
          <cell r="CA12">
            <v>8</v>
          </cell>
          <cell r="CB12">
            <v>9</v>
          </cell>
          <cell r="CC12">
            <v>10</v>
          </cell>
          <cell r="CD12">
            <v>11</v>
          </cell>
          <cell r="CE12">
            <v>12</v>
          </cell>
          <cell r="CF12">
            <v>13</v>
          </cell>
          <cell r="CG12">
            <v>14</v>
          </cell>
          <cell r="CH12">
            <v>1</v>
          </cell>
          <cell r="CI12">
            <v>8</v>
          </cell>
          <cell r="CJ12">
            <v>21</v>
          </cell>
          <cell r="CK12">
            <v>16</v>
          </cell>
          <cell r="CL12">
            <v>29</v>
          </cell>
          <cell r="CM12">
            <v>7</v>
          </cell>
          <cell r="CN12">
            <v>14</v>
          </cell>
          <cell r="CO12">
            <v>3</v>
          </cell>
          <cell r="CP12">
            <v>28</v>
          </cell>
          <cell r="CQ12">
            <v>29</v>
          </cell>
          <cell r="CR12">
            <v>12</v>
          </cell>
          <cell r="CS12">
            <v>138</v>
          </cell>
          <cell r="CT12">
            <v>207</v>
          </cell>
          <cell r="CU12">
            <v>276</v>
          </cell>
          <cell r="CV12">
            <v>16</v>
          </cell>
          <cell r="CW12">
            <v>16</v>
          </cell>
          <cell r="CX12">
            <v>400</v>
          </cell>
          <cell r="CY12">
            <v>800</v>
          </cell>
          <cell r="CZ12">
            <v>1000</v>
          </cell>
          <cell r="DA12">
            <v>250</v>
          </cell>
          <cell r="DB12">
            <v>200</v>
          </cell>
          <cell r="DC12">
            <v>134.01</v>
          </cell>
          <cell r="DD12">
            <v>201.02</v>
          </cell>
          <cell r="DE12">
            <v>234.53</v>
          </cell>
        </row>
        <row r="13">
          <cell r="J13">
            <v>275</v>
          </cell>
          <cell r="K13">
            <v>375</v>
          </cell>
          <cell r="L13">
            <v>475</v>
          </cell>
          <cell r="M13">
            <v>575</v>
          </cell>
          <cell r="N13">
            <v>475</v>
          </cell>
          <cell r="O13">
            <v>375</v>
          </cell>
          <cell r="P13">
            <v>275</v>
          </cell>
          <cell r="Q13">
            <v>1125</v>
          </cell>
          <cell r="R13">
            <v>1050</v>
          </cell>
          <cell r="S13">
            <v>650</v>
          </cell>
          <cell r="T13">
            <v>225</v>
          </cell>
          <cell r="U13">
            <v>325</v>
          </cell>
          <cell r="V13">
            <v>425</v>
          </cell>
          <cell r="W13">
            <v>525</v>
          </cell>
          <cell r="X13">
            <v>425</v>
          </cell>
          <cell r="Y13">
            <v>325</v>
          </cell>
          <cell r="Z13">
            <v>225</v>
          </cell>
          <cell r="AA13">
            <v>350</v>
          </cell>
          <cell r="AB13">
            <v>250</v>
          </cell>
          <cell r="AC13">
            <v>350</v>
          </cell>
          <cell r="AD13">
            <v>450</v>
          </cell>
          <cell r="AE13">
            <v>550</v>
          </cell>
          <cell r="AF13">
            <v>450</v>
          </cell>
          <cell r="AG13">
            <v>350</v>
          </cell>
          <cell r="AH13">
            <v>425</v>
          </cell>
          <cell r="AI13">
            <v>600</v>
          </cell>
          <cell r="AJ13">
            <v>1000</v>
          </cell>
          <cell r="AK13">
            <v>1225</v>
          </cell>
          <cell r="AL13">
            <v>500</v>
          </cell>
          <cell r="AM13">
            <v>900</v>
          </cell>
          <cell r="AN13">
            <v>1125</v>
          </cell>
          <cell r="AO13">
            <v>300</v>
          </cell>
          <cell r="AP13">
            <v>300</v>
          </cell>
          <cell r="AQ13">
            <v>1125</v>
          </cell>
          <cell r="AR13">
            <v>900</v>
          </cell>
          <cell r="AS13">
            <v>500</v>
          </cell>
          <cell r="AT13">
            <v>6.2</v>
          </cell>
          <cell r="AU13">
            <v>230000</v>
          </cell>
          <cell r="AV13">
            <v>2436.89</v>
          </cell>
          <cell r="AW13">
            <v>2315.0500000000002</v>
          </cell>
          <cell r="AX13">
            <v>463.01000000000005</v>
          </cell>
          <cell r="AY13">
            <v>393.55850000000004</v>
          </cell>
          <cell r="AZ13">
            <v>324.10700000000008</v>
          </cell>
          <cell r="BA13">
            <v>254.65550000000002</v>
          </cell>
          <cell r="BB13">
            <v>208.3545</v>
          </cell>
          <cell r="BC13">
            <v>185.20400000000001</v>
          </cell>
          <cell r="BD13">
            <v>138.90299999999999</v>
          </cell>
          <cell r="BE13">
            <v>115.75250000000001</v>
          </cell>
          <cell r="BF13">
            <v>92.602000000000004</v>
          </cell>
          <cell r="BG13">
            <v>69.451499999999996</v>
          </cell>
          <cell r="BH13">
            <v>46.301000000000002</v>
          </cell>
          <cell r="BI13">
            <v>23.150500000000001</v>
          </cell>
          <cell r="BJ13">
            <v>565</v>
          </cell>
          <cell r="BK13">
            <v>480</v>
          </cell>
          <cell r="BL13">
            <v>396</v>
          </cell>
          <cell r="BM13">
            <v>311</v>
          </cell>
          <cell r="BN13">
            <v>254</v>
          </cell>
          <cell r="BO13">
            <v>226</v>
          </cell>
          <cell r="BP13">
            <v>170</v>
          </cell>
          <cell r="BQ13">
            <v>141</v>
          </cell>
          <cell r="BR13">
            <v>113</v>
          </cell>
          <cell r="BS13">
            <v>85</v>
          </cell>
          <cell r="BT13">
            <v>57</v>
          </cell>
          <cell r="BU13">
            <v>28</v>
          </cell>
          <cell r="BV13">
            <v>135000</v>
          </cell>
          <cell r="BW13">
            <v>81000</v>
          </cell>
          <cell r="BX13">
            <v>67500</v>
          </cell>
          <cell r="BY13">
            <v>54000</v>
          </cell>
          <cell r="BZ13">
            <v>8</v>
          </cell>
          <cell r="CA13">
            <v>9</v>
          </cell>
          <cell r="CB13">
            <v>10</v>
          </cell>
          <cell r="CC13">
            <v>11</v>
          </cell>
          <cell r="CD13">
            <v>12</v>
          </cell>
          <cell r="CE13">
            <v>13</v>
          </cell>
          <cell r="CF13">
            <v>14</v>
          </cell>
          <cell r="CG13">
            <v>15</v>
          </cell>
          <cell r="CH13">
            <v>1</v>
          </cell>
          <cell r="CI13">
            <v>9</v>
          </cell>
          <cell r="CJ13">
            <v>24</v>
          </cell>
          <cell r="CK13">
            <v>18</v>
          </cell>
          <cell r="CL13">
            <v>33</v>
          </cell>
          <cell r="CM13">
            <v>8</v>
          </cell>
          <cell r="CN13">
            <v>16</v>
          </cell>
          <cell r="CO13">
            <v>3</v>
          </cell>
          <cell r="CP13">
            <v>32</v>
          </cell>
          <cell r="CQ13">
            <v>33</v>
          </cell>
          <cell r="CR13">
            <v>13</v>
          </cell>
          <cell r="CS13">
            <v>136</v>
          </cell>
          <cell r="CT13">
            <v>204</v>
          </cell>
          <cell r="CU13">
            <v>272</v>
          </cell>
          <cell r="CV13">
            <v>17</v>
          </cell>
          <cell r="CW13">
            <v>17</v>
          </cell>
          <cell r="CX13">
            <v>450</v>
          </cell>
          <cell r="CY13">
            <v>850</v>
          </cell>
          <cell r="CZ13">
            <v>1075</v>
          </cell>
          <cell r="DA13">
            <v>250</v>
          </cell>
          <cell r="DB13">
            <v>200</v>
          </cell>
          <cell r="DC13">
            <v>140.71</v>
          </cell>
          <cell r="DD13">
            <v>211.07</v>
          </cell>
          <cell r="DE13">
            <v>246.26</v>
          </cell>
        </row>
        <row r="14">
          <cell r="J14">
            <v>300</v>
          </cell>
          <cell r="K14">
            <v>400</v>
          </cell>
          <cell r="L14">
            <v>500</v>
          </cell>
          <cell r="M14">
            <v>600</v>
          </cell>
          <cell r="N14">
            <v>500</v>
          </cell>
          <cell r="O14">
            <v>400</v>
          </cell>
          <cell r="P14">
            <v>300</v>
          </cell>
          <cell r="Q14">
            <v>1200</v>
          </cell>
          <cell r="R14">
            <v>1100</v>
          </cell>
          <cell r="S14">
            <v>700</v>
          </cell>
          <cell r="T14">
            <v>250</v>
          </cell>
          <cell r="U14">
            <v>350</v>
          </cell>
          <cell r="V14">
            <v>450</v>
          </cell>
          <cell r="W14">
            <v>550</v>
          </cell>
          <cell r="X14">
            <v>450</v>
          </cell>
          <cell r="Y14">
            <v>350</v>
          </cell>
          <cell r="Z14">
            <v>250</v>
          </cell>
          <cell r="AA14">
            <v>350</v>
          </cell>
          <cell r="AB14">
            <v>275</v>
          </cell>
          <cell r="AC14">
            <v>375</v>
          </cell>
          <cell r="AD14">
            <v>475</v>
          </cell>
          <cell r="AE14">
            <v>575</v>
          </cell>
          <cell r="AF14">
            <v>475</v>
          </cell>
          <cell r="AG14">
            <v>375</v>
          </cell>
          <cell r="AH14">
            <v>450</v>
          </cell>
          <cell r="AI14">
            <v>650</v>
          </cell>
          <cell r="AJ14">
            <v>1050</v>
          </cell>
          <cell r="AK14">
            <v>1300</v>
          </cell>
          <cell r="AL14">
            <v>550</v>
          </cell>
          <cell r="AM14">
            <v>950</v>
          </cell>
          <cell r="AN14">
            <v>1200</v>
          </cell>
          <cell r="AO14">
            <v>300</v>
          </cell>
          <cell r="AP14">
            <v>300</v>
          </cell>
          <cell r="AQ14">
            <v>1200</v>
          </cell>
          <cell r="AR14">
            <v>950</v>
          </cell>
          <cell r="AS14">
            <v>550</v>
          </cell>
          <cell r="AT14">
            <v>6.9</v>
          </cell>
          <cell r="AU14">
            <v>245000</v>
          </cell>
          <cell r="AV14">
            <v>2680.58</v>
          </cell>
          <cell r="AW14">
            <v>2546.5500000000002</v>
          </cell>
          <cell r="AX14">
            <v>509.31000000000006</v>
          </cell>
          <cell r="AY14">
            <v>432.91350000000006</v>
          </cell>
          <cell r="AZ14">
            <v>356.51700000000005</v>
          </cell>
          <cell r="BA14">
            <v>280.12050000000005</v>
          </cell>
          <cell r="BB14">
            <v>229.18950000000001</v>
          </cell>
          <cell r="BC14">
            <v>203.72400000000002</v>
          </cell>
          <cell r="BD14">
            <v>152.79300000000001</v>
          </cell>
          <cell r="BE14">
            <v>127.32750000000001</v>
          </cell>
          <cell r="BF14">
            <v>101.86200000000001</v>
          </cell>
          <cell r="BG14">
            <v>76.396500000000003</v>
          </cell>
          <cell r="BH14">
            <v>50.931000000000004</v>
          </cell>
          <cell r="BI14">
            <v>25.465500000000002</v>
          </cell>
          <cell r="BJ14">
            <v>600</v>
          </cell>
          <cell r="BK14">
            <v>510</v>
          </cell>
          <cell r="BL14">
            <v>420</v>
          </cell>
          <cell r="BM14">
            <v>330</v>
          </cell>
          <cell r="BN14">
            <v>270</v>
          </cell>
          <cell r="BO14">
            <v>240</v>
          </cell>
          <cell r="BP14">
            <v>180</v>
          </cell>
          <cell r="BQ14">
            <v>150</v>
          </cell>
          <cell r="BR14">
            <v>120</v>
          </cell>
          <cell r="BS14">
            <v>90</v>
          </cell>
          <cell r="BT14">
            <v>60</v>
          </cell>
          <cell r="BU14">
            <v>30</v>
          </cell>
          <cell r="BV14">
            <v>140000</v>
          </cell>
          <cell r="BW14">
            <v>84000</v>
          </cell>
          <cell r="BX14">
            <v>70000</v>
          </cell>
          <cell r="BY14">
            <v>56000</v>
          </cell>
          <cell r="BZ14">
            <v>9</v>
          </cell>
          <cell r="CA14">
            <v>10</v>
          </cell>
          <cell r="CB14">
            <v>11</v>
          </cell>
          <cell r="CC14">
            <v>12</v>
          </cell>
          <cell r="CD14">
            <v>13</v>
          </cell>
          <cell r="CE14">
            <v>14</v>
          </cell>
          <cell r="CF14">
            <v>15</v>
          </cell>
          <cell r="CG14">
            <v>16</v>
          </cell>
          <cell r="CH14">
            <v>1</v>
          </cell>
          <cell r="CI14">
            <v>10</v>
          </cell>
          <cell r="CJ14">
            <v>27</v>
          </cell>
          <cell r="CK14">
            <v>20</v>
          </cell>
          <cell r="CL14">
            <v>37</v>
          </cell>
          <cell r="CM14">
            <v>9</v>
          </cell>
          <cell r="CN14">
            <v>18</v>
          </cell>
          <cell r="CO14">
            <v>3</v>
          </cell>
          <cell r="CP14">
            <v>36</v>
          </cell>
          <cell r="CQ14">
            <v>37</v>
          </cell>
          <cell r="CR14">
            <v>14</v>
          </cell>
          <cell r="CS14">
            <v>134</v>
          </cell>
          <cell r="CT14">
            <v>201</v>
          </cell>
          <cell r="CU14">
            <v>268</v>
          </cell>
          <cell r="CV14">
            <v>18</v>
          </cell>
          <cell r="CW14">
            <v>18</v>
          </cell>
          <cell r="CX14">
            <v>500</v>
          </cell>
          <cell r="CY14">
            <v>900</v>
          </cell>
          <cell r="CZ14">
            <v>1150</v>
          </cell>
          <cell r="DA14">
            <v>250</v>
          </cell>
          <cell r="DB14">
            <v>200</v>
          </cell>
          <cell r="DC14">
            <v>147.75</v>
          </cell>
          <cell r="DD14">
            <v>221.62</v>
          </cell>
          <cell r="DE14">
            <v>258.57</v>
          </cell>
        </row>
        <row r="15">
          <cell r="J15">
            <v>325</v>
          </cell>
          <cell r="K15">
            <v>425</v>
          </cell>
          <cell r="L15">
            <v>525</v>
          </cell>
          <cell r="M15">
            <v>625</v>
          </cell>
          <cell r="N15">
            <v>525</v>
          </cell>
          <cell r="O15">
            <v>425</v>
          </cell>
          <cell r="P15">
            <v>325</v>
          </cell>
          <cell r="Q15">
            <v>1275</v>
          </cell>
          <cell r="R15">
            <v>1150</v>
          </cell>
          <cell r="S15">
            <v>750</v>
          </cell>
          <cell r="T15">
            <v>275</v>
          </cell>
          <cell r="U15">
            <v>375</v>
          </cell>
          <cell r="V15">
            <v>475</v>
          </cell>
          <cell r="W15">
            <v>575</v>
          </cell>
          <cell r="X15">
            <v>475</v>
          </cell>
          <cell r="Y15">
            <v>375</v>
          </cell>
          <cell r="Z15">
            <v>275</v>
          </cell>
          <cell r="AA15">
            <v>350</v>
          </cell>
          <cell r="AB15">
            <v>300</v>
          </cell>
          <cell r="AC15">
            <v>400</v>
          </cell>
          <cell r="AD15">
            <v>500</v>
          </cell>
          <cell r="AE15">
            <v>600</v>
          </cell>
          <cell r="AF15">
            <v>500</v>
          </cell>
          <cell r="AG15">
            <v>400</v>
          </cell>
          <cell r="AH15">
            <v>475</v>
          </cell>
          <cell r="AI15">
            <v>700</v>
          </cell>
          <cell r="AJ15">
            <v>1100</v>
          </cell>
          <cell r="AK15">
            <v>1375</v>
          </cell>
          <cell r="AL15">
            <v>600</v>
          </cell>
          <cell r="AM15">
            <v>1000</v>
          </cell>
          <cell r="AN15">
            <v>1275</v>
          </cell>
          <cell r="AO15">
            <v>300</v>
          </cell>
          <cell r="AP15">
            <v>300</v>
          </cell>
          <cell r="AQ15">
            <v>1275</v>
          </cell>
          <cell r="AR15">
            <v>1000</v>
          </cell>
          <cell r="AS15">
            <v>600</v>
          </cell>
          <cell r="AT15">
            <v>7.8</v>
          </cell>
          <cell r="AU15">
            <v>260000</v>
          </cell>
          <cell r="AV15">
            <v>2948.64</v>
          </cell>
          <cell r="AW15">
            <v>2801.21</v>
          </cell>
          <cell r="AX15">
            <v>560.24200000000008</v>
          </cell>
          <cell r="AY15">
            <v>476.20570000000004</v>
          </cell>
          <cell r="AZ15">
            <v>392.16940000000005</v>
          </cell>
          <cell r="BA15">
            <v>308.13310000000001</v>
          </cell>
          <cell r="BB15">
            <v>252.10890000000001</v>
          </cell>
          <cell r="BC15">
            <v>224.0968</v>
          </cell>
          <cell r="BD15">
            <v>168.07259999999999</v>
          </cell>
          <cell r="BE15">
            <v>140.06050000000002</v>
          </cell>
          <cell r="BF15">
            <v>112.0484</v>
          </cell>
          <cell r="BG15">
            <v>84.036299999999997</v>
          </cell>
          <cell r="BH15">
            <v>56.0242</v>
          </cell>
          <cell r="BI15">
            <v>28.0121</v>
          </cell>
          <cell r="BJ15">
            <v>635</v>
          </cell>
          <cell r="BK15">
            <v>540</v>
          </cell>
          <cell r="BL15">
            <v>445</v>
          </cell>
          <cell r="BM15">
            <v>349</v>
          </cell>
          <cell r="BN15">
            <v>286</v>
          </cell>
          <cell r="BO15">
            <v>254</v>
          </cell>
          <cell r="BP15">
            <v>191</v>
          </cell>
          <cell r="BQ15">
            <v>159</v>
          </cell>
          <cell r="BR15">
            <v>127</v>
          </cell>
          <cell r="BS15">
            <v>95</v>
          </cell>
          <cell r="BT15">
            <v>64</v>
          </cell>
          <cell r="BU15">
            <v>32</v>
          </cell>
          <cell r="BV15">
            <v>145000</v>
          </cell>
          <cell r="BW15">
            <v>87000</v>
          </cell>
          <cell r="BX15">
            <v>72500</v>
          </cell>
          <cell r="BY15">
            <v>58000</v>
          </cell>
          <cell r="BZ15">
            <v>10</v>
          </cell>
          <cell r="CA15">
            <v>11</v>
          </cell>
          <cell r="CB15">
            <v>12</v>
          </cell>
          <cell r="CC15">
            <v>13</v>
          </cell>
          <cell r="CD15">
            <v>14</v>
          </cell>
          <cell r="CE15">
            <v>15</v>
          </cell>
          <cell r="CF15">
            <v>16</v>
          </cell>
          <cell r="CG15">
            <v>17</v>
          </cell>
          <cell r="CH15">
            <v>1</v>
          </cell>
          <cell r="CI15">
            <v>11</v>
          </cell>
          <cell r="CJ15">
            <v>30</v>
          </cell>
          <cell r="CK15">
            <v>22</v>
          </cell>
          <cell r="CL15">
            <v>41</v>
          </cell>
          <cell r="CM15">
            <v>10</v>
          </cell>
          <cell r="CN15">
            <v>20</v>
          </cell>
          <cell r="CO15">
            <v>3</v>
          </cell>
          <cell r="CP15">
            <v>40</v>
          </cell>
          <cell r="CQ15">
            <v>41</v>
          </cell>
          <cell r="CR15">
            <v>15</v>
          </cell>
          <cell r="CS15">
            <v>132</v>
          </cell>
          <cell r="CT15">
            <v>198</v>
          </cell>
          <cell r="CU15">
            <v>264</v>
          </cell>
          <cell r="CV15">
            <v>19</v>
          </cell>
          <cell r="CW15">
            <v>19</v>
          </cell>
          <cell r="CX15">
            <v>550</v>
          </cell>
          <cell r="CY15">
            <v>950</v>
          </cell>
          <cell r="CZ15">
            <v>1225</v>
          </cell>
          <cell r="DA15">
            <v>250</v>
          </cell>
          <cell r="DB15">
            <v>200</v>
          </cell>
          <cell r="DC15">
            <v>155.13999999999999</v>
          </cell>
          <cell r="DD15">
            <v>232.7</v>
          </cell>
          <cell r="DE15">
            <v>271.5</v>
          </cell>
        </row>
        <row r="16">
          <cell r="J16">
            <v>350</v>
          </cell>
          <cell r="K16">
            <v>450</v>
          </cell>
          <cell r="L16">
            <v>550</v>
          </cell>
          <cell r="M16">
            <v>650</v>
          </cell>
          <cell r="N16">
            <v>550</v>
          </cell>
          <cell r="O16">
            <v>450</v>
          </cell>
          <cell r="P16">
            <v>350</v>
          </cell>
          <cell r="Q16">
            <v>1350</v>
          </cell>
          <cell r="R16">
            <v>1200</v>
          </cell>
          <cell r="S16">
            <v>800</v>
          </cell>
          <cell r="T16">
            <v>300</v>
          </cell>
          <cell r="U16">
            <v>400</v>
          </cell>
          <cell r="V16">
            <v>500</v>
          </cell>
          <cell r="W16">
            <v>600</v>
          </cell>
          <cell r="X16">
            <v>500</v>
          </cell>
          <cell r="Y16">
            <v>400</v>
          </cell>
          <cell r="Z16">
            <v>300</v>
          </cell>
          <cell r="AA16">
            <v>350</v>
          </cell>
          <cell r="AB16">
            <v>325</v>
          </cell>
          <cell r="AC16">
            <v>425</v>
          </cell>
          <cell r="AD16">
            <v>525</v>
          </cell>
          <cell r="AE16">
            <v>625</v>
          </cell>
          <cell r="AF16">
            <v>525</v>
          </cell>
          <cell r="AG16">
            <v>425</v>
          </cell>
          <cell r="AH16">
            <v>500</v>
          </cell>
          <cell r="AI16">
            <v>750</v>
          </cell>
          <cell r="AJ16">
            <v>1150</v>
          </cell>
          <cell r="AK16">
            <v>1450</v>
          </cell>
          <cell r="AL16">
            <v>650</v>
          </cell>
          <cell r="AM16">
            <v>1050</v>
          </cell>
          <cell r="AN16">
            <v>1350</v>
          </cell>
          <cell r="AO16">
            <v>300</v>
          </cell>
          <cell r="AP16">
            <v>300</v>
          </cell>
          <cell r="AQ16">
            <v>1350</v>
          </cell>
          <cell r="AR16">
            <v>1050</v>
          </cell>
          <cell r="AS16">
            <v>650</v>
          </cell>
          <cell r="AT16">
            <v>0.4</v>
          </cell>
          <cell r="AU16">
            <v>275000</v>
          </cell>
          <cell r="AV16">
            <v>3243.5</v>
          </cell>
          <cell r="AW16">
            <v>3081.33</v>
          </cell>
          <cell r="AX16">
            <v>616.26600000000008</v>
          </cell>
          <cell r="AY16">
            <v>523.8261</v>
          </cell>
          <cell r="AZ16">
            <v>431.38620000000003</v>
          </cell>
          <cell r="BA16">
            <v>338.94630000000001</v>
          </cell>
          <cell r="BB16">
            <v>277.31969999999995</v>
          </cell>
          <cell r="BC16">
            <v>246.50640000000001</v>
          </cell>
          <cell r="BD16">
            <v>184.87979999999999</v>
          </cell>
          <cell r="BE16">
            <v>154.06650000000002</v>
          </cell>
          <cell r="BF16">
            <v>123.25320000000001</v>
          </cell>
          <cell r="BG16">
            <v>92.439899999999994</v>
          </cell>
          <cell r="BH16">
            <v>61.626600000000003</v>
          </cell>
          <cell r="BI16">
            <v>30.813300000000002</v>
          </cell>
          <cell r="BJ16">
            <v>670</v>
          </cell>
          <cell r="BK16">
            <v>570</v>
          </cell>
          <cell r="BL16">
            <v>469</v>
          </cell>
          <cell r="BM16">
            <v>369</v>
          </cell>
          <cell r="BN16">
            <v>302</v>
          </cell>
          <cell r="BO16">
            <v>268</v>
          </cell>
          <cell r="BP16">
            <v>201</v>
          </cell>
          <cell r="BQ16">
            <v>168</v>
          </cell>
          <cell r="BR16">
            <v>134</v>
          </cell>
          <cell r="BS16">
            <v>101</v>
          </cell>
          <cell r="BT16">
            <v>67</v>
          </cell>
          <cell r="BU16">
            <v>34</v>
          </cell>
          <cell r="BV16">
            <v>150000</v>
          </cell>
          <cell r="BW16">
            <v>90000</v>
          </cell>
          <cell r="BX16">
            <v>75000</v>
          </cell>
          <cell r="BY16">
            <v>60000</v>
          </cell>
          <cell r="BZ16">
            <v>11</v>
          </cell>
          <cell r="CA16">
            <v>12</v>
          </cell>
          <cell r="CB16">
            <v>13</v>
          </cell>
          <cell r="CC16">
            <v>14</v>
          </cell>
          <cell r="CD16">
            <v>15</v>
          </cell>
          <cell r="CE16">
            <v>16</v>
          </cell>
          <cell r="CF16">
            <v>17</v>
          </cell>
          <cell r="CG16">
            <v>18</v>
          </cell>
          <cell r="CH16">
            <v>1</v>
          </cell>
          <cell r="CI16">
            <v>12</v>
          </cell>
          <cell r="CJ16">
            <v>33</v>
          </cell>
          <cell r="CK16">
            <v>24</v>
          </cell>
          <cell r="CL16">
            <v>45</v>
          </cell>
          <cell r="CM16">
            <v>11</v>
          </cell>
          <cell r="CN16">
            <v>22</v>
          </cell>
          <cell r="CO16">
            <v>3</v>
          </cell>
          <cell r="CP16">
            <v>44</v>
          </cell>
          <cell r="CQ16">
            <v>45</v>
          </cell>
          <cell r="CR16">
            <v>16</v>
          </cell>
          <cell r="CS16">
            <v>130</v>
          </cell>
          <cell r="CT16">
            <v>195</v>
          </cell>
          <cell r="CU16">
            <v>260</v>
          </cell>
          <cell r="CV16">
            <v>20</v>
          </cell>
          <cell r="CW16">
            <v>20</v>
          </cell>
          <cell r="CX16">
            <v>600</v>
          </cell>
          <cell r="CY16">
            <v>1000</v>
          </cell>
          <cell r="CZ16">
            <v>1300</v>
          </cell>
          <cell r="DA16">
            <v>250</v>
          </cell>
          <cell r="DB16">
            <v>200</v>
          </cell>
          <cell r="DC16">
            <v>162.9</v>
          </cell>
          <cell r="DD16">
            <v>244.34</v>
          </cell>
          <cell r="DE16">
            <v>285.08</v>
          </cell>
        </row>
        <row r="17">
          <cell r="J17">
            <v>375</v>
          </cell>
          <cell r="K17">
            <v>475</v>
          </cell>
          <cell r="L17">
            <v>575</v>
          </cell>
          <cell r="M17">
            <v>675</v>
          </cell>
          <cell r="N17">
            <v>575</v>
          </cell>
          <cell r="O17">
            <v>475</v>
          </cell>
          <cell r="P17">
            <v>375</v>
          </cell>
          <cell r="Q17">
            <v>1425</v>
          </cell>
          <cell r="R17">
            <v>1250</v>
          </cell>
          <cell r="S17">
            <v>850</v>
          </cell>
          <cell r="T17">
            <v>325</v>
          </cell>
          <cell r="U17">
            <v>425</v>
          </cell>
          <cell r="V17">
            <v>525</v>
          </cell>
          <cell r="W17">
            <v>625</v>
          </cell>
          <cell r="X17">
            <v>525</v>
          </cell>
          <cell r="Y17">
            <v>425</v>
          </cell>
          <cell r="Z17">
            <v>325</v>
          </cell>
          <cell r="AA17">
            <v>350</v>
          </cell>
          <cell r="AB17">
            <v>350</v>
          </cell>
          <cell r="AC17">
            <v>450</v>
          </cell>
          <cell r="AD17">
            <v>550</v>
          </cell>
          <cell r="AE17">
            <v>650</v>
          </cell>
          <cell r="AF17">
            <v>550</v>
          </cell>
          <cell r="AG17">
            <v>450</v>
          </cell>
          <cell r="AH17">
            <v>525</v>
          </cell>
          <cell r="AI17">
            <v>800</v>
          </cell>
          <cell r="AJ17">
            <v>1200</v>
          </cell>
          <cell r="AK17">
            <v>1525</v>
          </cell>
          <cell r="AL17">
            <v>700</v>
          </cell>
          <cell r="AM17">
            <v>1100</v>
          </cell>
          <cell r="AN17">
            <v>1425</v>
          </cell>
          <cell r="AO17">
            <v>300</v>
          </cell>
          <cell r="AP17">
            <v>300</v>
          </cell>
          <cell r="AQ17">
            <v>1425</v>
          </cell>
          <cell r="AR17">
            <v>1100</v>
          </cell>
          <cell r="AS17">
            <v>700</v>
          </cell>
          <cell r="AT17">
            <v>0.8</v>
          </cell>
          <cell r="AU17">
            <v>290000</v>
          </cell>
          <cell r="AV17">
            <v>3567.85</v>
          </cell>
          <cell r="AW17">
            <v>3389.46</v>
          </cell>
          <cell r="AX17">
            <v>677.89200000000005</v>
          </cell>
          <cell r="AY17">
            <v>576.20820000000003</v>
          </cell>
          <cell r="AZ17">
            <v>474.52440000000007</v>
          </cell>
          <cell r="BA17">
            <v>372.84059999999999</v>
          </cell>
          <cell r="BB17">
            <v>305.0514</v>
          </cell>
          <cell r="BC17">
            <v>271.15680000000003</v>
          </cell>
          <cell r="BD17">
            <v>203.36759999999998</v>
          </cell>
          <cell r="BE17">
            <v>169.47300000000001</v>
          </cell>
          <cell r="BF17">
            <v>135.57840000000002</v>
          </cell>
          <cell r="BG17">
            <v>101.68379999999999</v>
          </cell>
          <cell r="BH17">
            <v>67.789200000000008</v>
          </cell>
          <cell r="BI17">
            <v>33.894600000000004</v>
          </cell>
          <cell r="BJ17">
            <v>705</v>
          </cell>
          <cell r="BK17">
            <v>599</v>
          </cell>
          <cell r="BL17">
            <v>494</v>
          </cell>
          <cell r="BM17">
            <v>388</v>
          </cell>
          <cell r="BN17">
            <v>317</v>
          </cell>
          <cell r="BO17">
            <v>282</v>
          </cell>
          <cell r="BP17">
            <v>212</v>
          </cell>
          <cell r="BQ17">
            <v>176</v>
          </cell>
          <cell r="BR17">
            <v>141</v>
          </cell>
          <cell r="BS17">
            <v>106</v>
          </cell>
          <cell r="BT17">
            <v>71</v>
          </cell>
          <cell r="BU17">
            <v>35</v>
          </cell>
          <cell r="BV17">
            <v>155000</v>
          </cell>
          <cell r="BW17">
            <v>93000</v>
          </cell>
          <cell r="BX17">
            <v>77500</v>
          </cell>
          <cell r="BY17">
            <v>62000</v>
          </cell>
          <cell r="BZ17">
            <v>12</v>
          </cell>
          <cell r="CA17">
            <v>13</v>
          </cell>
          <cell r="CB17">
            <v>14</v>
          </cell>
          <cell r="CC17">
            <v>15</v>
          </cell>
          <cell r="CD17">
            <v>16</v>
          </cell>
          <cell r="CE17">
            <v>17</v>
          </cell>
          <cell r="CF17">
            <v>18</v>
          </cell>
          <cell r="CG17">
            <v>19</v>
          </cell>
          <cell r="CH17">
            <v>1</v>
          </cell>
          <cell r="CI17">
            <v>13</v>
          </cell>
          <cell r="CJ17">
            <v>36</v>
          </cell>
          <cell r="CK17">
            <v>26</v>
          </cell>
          <cell r="CL17">
            <v>49</v>
          </cell>
          <cell r="CM17">
            <v>12</v>
          </cell>
          <cell r="CN17">
            <v>24</v>
          </cell>
          <cell r="CO17">
            <v>3</v>
          </cell>
          <cell r="CP17">
            <v>48</v>
          </cell>
          <cell r="CQ17">
            <v>49</v>
          </cell>
          <cell r="CR17">
            <v>17</v>
          </cell>
          <cell r="CS17">
            <v>128</v>
          </cell>
          <cell r="CT17">
            <v>192</v>
          </cell>
          <cell r="CU17">
            <v>256</v>
          </cell>
          <cell r="CV17">
            <v>21</v>
          </cell>
          <cell r="CW17">
            <v>21</v>
          </cell>
          <cell r="CX17">
            <v>650</v>
          </cell>
          <cell r="CY17">
            <v>1050</v>
          </cell>
          <cell r="CZ17">
            <v>1375</v>
          </cell>
          <cell r="DA17">
            <v>250</v>
          </cell>
          <cell r="DB17">
            <v>200</v>
          </cell>
          <cell r="DC17">
            <v>171.05</v>
          </cell>
          <cell r="DD17">
            <v>256.56</v>
          </cell>
          <cell r="DE17">
            <v>299.33</v>
          </cell>
        </row>
        <row r="18">
          <cell r="J18">
            <v>400</v>
          </cell>
          <cell r="K18">
            <v>500</v>
          </cell>
          <cell r="L18">
            <v>600</v>
          </cell>
          <cell r="M18">
            <v>700</v>
          </cell>
          <cell r="N18">
            <v>600</v>
          </cell>
          <cell r="O18">
            <v>500</v>
          </cell>
          <cell r="P18">
            <v>400</v>
          </cell>
          <cell r="Q18">
            <v>1500</v>
          </cell>
          <cell r="R18">
            <v>1300</v>
          </cell>
          <cell r="S18">
            <v>900</v>
          </cell>
          <cell r="T18">
            <v>350</v>
          </cell>
          <cell r="U18">
            <v>450</v>
          </cell>
          <cell r="V18">
            <v>550</v>
          </cell>
          <cell r="W18">
            <v>650</v>
          </cell>
          <cell r="X18">
            <v>550</v>
          </cell>
          <cell r="Y18">
            <v>450</v>
          </cell>
          <cell r="Z18">
            <v>350</v>
          </cell>
          <cell r="AA18">
            <v>350</v>
          </cell>
          <cell r="AB18">
            <v>375</v>
          </cell>
          <cell r="AC18">
            <v>475</v>
          </cell>
          <cell r="AD18">
            <v>575</v>
          </cell>
          <cell r="AE18">
            <v>675</v>
          </cell>
          <cell r="AF18">
            <v>575</v>
          </cell>
          <cell r="AG18">
            <v>475</v>
          </cell>
          <cell r="AH18">
            <v>550</v>
          </cell>
          <cell r="AI18">
            <v>850</v>
          </cell>
          <cell r="AJ18">
            <v>1250</v>
          </cell>
          <cell r="AK18">
            <v>1600</v>
          </cell>
          <cell r="AL18">
            <v>750</v>
          </cell>
          <cell r="AM18">
            <v>1150</v>
          </cell>
          <cell r="AN18">
            <v>1500</v>
          </cell>
          <cell r="AO18">
            <v>300</v>
          </cell>
          <cell r="AP18">
            <v>300</v>
          </cell>
          <cell r="AQ18">
            <v>1500</v>
          </cell>
          <cell r="AR18">
            <v>1150</v>
          </cell>
          <cell r="AS18">
            <v>750</v>
          </cell>
          <cell r="AT18">
            <v>3.1</v>
          </cell>
          <cell r="AU18">
            <v>305000</v>
          </cell>
          <cell r="AV18">
            <v>3924.64</v>
          </cell>
          <cell r="AW18">
            <v>3728.41</v>
          </cell>
          <cell r="AX18">
            <v>745.68200000000002</v>
          </cell>
          <cell r="AY18">
            <v>633.8297</v>
          </cell>
          <cell r="AZ18">
            <v>521.97739999999999</v>
          </cell>
          <cell r="BA18">
            <v>410.12509999999997</v>
          </cell>
          <cell r="BB18">
            <v>335.55689999999998</v>
          </cell>
          <cell r="BC18">
            <v>298.27280000000002</v>
          </cell>
          <cell r="BD18">
            <v>223.70459999999997</v>
          </cell>
          <cell r="BE18">
            <v>186.4205</v>
          </cell>
          <cell r="BF18">
            <v>149.13640000000001</v>
          </cell>
          <cell r="BG18">
            <v>111.85229999999999</v>
          </cell>
          <cell r="BH18">
            <v>74.568200000000004</v>
          </cell>
          <cell r="BI18">
            <v>37.284100000000002</v>
          </cell>
          <cell r="BJ18">
            <v>740</v>
          </cell>
          <cell r="BK18">
            <v>629</v>
          </cell>
          <cell r="BL18">
            <v>518</v>
          </cell>
          <cell r="BM18">
            <v>407</v>
          </cell>
          <cell r="BN18">
            <v>333</v>
          </cell>
          <cell r="BO18">
            <v>296</v>
          </cell>
          <cell r="BP18">
            <v>222</v>
          </cell>
          <cell r="BQ18">
            <v>185</v>
          </cell>
          <cell r="BR18">
            <v>148</v>
          </cell>
          <cell r="BS18">
            <v>111</v>
          </cell>
          <cell r="BT18">
            <v>74</v>
          </cell>
          <cell r="BU18">
            <v>37</v>
          </cell>
          <cell r="BV18">
            <v>160000</v>
          </cell>
          <cell r="BW18">
            <v>96000</v>
          </cell>
          <cell r="BX18">
            <v>80000</v>
          </cell>
          <cell r="BY18">
            <v>64000</v>
          </cell>
          <cell r="BZ18">
            <v>13</v>
          </cell>
          <cell r="CA18">
            <v>14</v>
          </cell>
          <cell r="CB18">
            <v>15</v>
          </cell>
          <cell r="CC18">
            <v>16</v>
          </cell>
          <cell r="CD18">
            <v>17</v>
          </cell>
          <cell r="CE18">
            <v>18</v>
          </cell>
          <cell r="CF18">
            <v>19</v>
          </cell>
          <cell r="CG18">
            <v>20</v>
          </cell>
          <cell r="CH18">
            <v>1</v>
          </cell>
          <cell r="CI18">
            <v>14</v>
          </cell>
          <cell r="CJ18">
            <v>39</v>
          </cell>
          <cell r="CK18">
            <v>28</v>
          </cell>
          <cell r="CL18">
            <v>53</v>
          </cell>
          <cell r="CM18">
            <v>13</v>
          </cell>
          <cell r="CN18">
            <v>26</v>
          </cell>
          <cell r="CO18">
            <v>3</v>
          </cell>
          <cell r="CP18">
            <v>52</v>
          </cell>
          <cell r="CQ18">
            <v>53</v>
          </cell>
          <cell r="CR18">
            <v>18</v>
          </cell>
          <cell r="CS18">
            <v>126</v>
          </cell>
          <cell r="CT18">
            <v>189</v>
          </cell>
          <cell r="CU18">
            <v>252</v>
          </cell>
          <cell r="CV18">
            <v>22</v>
          </cell>
          <cell r="CW18">
            <v>22</v>
          </cell>
          <cell r="CX18">
            <v>700</v>
          </cell>
          <cell r="CY18">
            <v>1100</v>
          </cell>
          <cell r="CZ18">
            <v>1450</v>
          </cell>
          <cell r="DA18">
            <v>250</v>
          </cell>
          <cell r="DB18">
            <v>200</v>
          </cell>
          <cell r="DC18">
            <v>179.6</v>
          </cell>
          <cell r="DD18">
            <v>269.39</v>
          </cell>
          <cell r="DE18">
            <v>314.3</v>
          </cell>
        </row>
        <row r="19">
          <cell r="J19">
            <v>425</v>
          </cell>
          <cell r="K19">
            <v>525</v>
          </cell>
          <cell r="L19">
            <v>625</v>
          </cell>
          <cell r="M19">
            <v>725</v>
          </cell>
          <cell r="N19">
            <v>625</v>
          </cell>
          <cell r="O19">
            <v>525</v>
          </cell>
          <cell r="P19">
            <v>425</v>
          </cell>
          <cell r="Q19">
            <v>1575</v>
          </cell>
          <cell r="R19">
            <v>1350</v>
          </cell>
          <cell r="S19">
            <v>950</v>
          </cell>
          <cell r="T19">
            <v>375</v>
          </cell>
          <cell r="U19">
            <v>475</v>
          </cell>
          <cell r="V19">
            <v>575</v>
          </cell>
          <cell r="W19">
            <v>675</v>
          </cell>
          <cell r="X19">
            <v>575</v>
          </cell>
          <cell r="Y19">
            <v>475</v>
          </cell>
          <cell r="Z19">
            <v>375</v>
          </cell>
          <cell r="AA19">
            <v>350</v>
          </cell>
          <cell r="AB19">
            <v>400</v>
          </cell>
          <cell r="AC19">
            <v>500</v>
          </cell>
          <cell r="AD19">
            <v>600</v>
          </cell>
          <cell r="AE19">
            <v>700</v>
          </cell>
          <cell r="AF19">
            <v>600</v>
          </cell>
          <cell r="AG19">
            <v>500</v>
          </cell>
          <cell r="AH19">
            <v>575</v>
          </cell>
          <cell r="AI19">
            <v>900</v>
          </cell>
          <cell r="AJ19">
            <v>1300</v>
          </cell>
          <cell r="AK19">
            <v>1675</v>
          </cell>
          <cell r="AL19">
            <v>800</v>
          </cell>
          <cell r="AM19">
            <v>1200</v>
          </cell>
          <cell r="AN19">
            <v>1575</v>
          </cell>
          <cell r="AO19">
            <v>300</v>
          </cell>
          <cell r="AP19">
            <v>300</v>
          </cell>
          <cell r="AQ19">
            <v>1575</v>
          </cell>
          <cell r="AR19">
            <v>1200</v>
          </cell>
          <cell r="AS19">
            <v>800</v>
          </cell>
          <cell r="AT19">
            <v>5.4</v>
          </cell>
          <cell r="AU19">
            <v>320000</v>
          </cell>
          <cell r="AV19">
            <v>4317.1000000000004</v>
          </cell>
          <cell r="AW19">
            <v>4101.25</v>
          </cell>
          <cell r="AX19">
            <v>820.25</v>
          </cell>
          <cell r="AY19">
            <v>697.21250000000009</v>
          </cell>
          <cell r="AZ19">
            <v>574.17500000000007</v>
          </cell>
          <cell r="BA19">
            <v>451.13749999999999</v>
          </cell>
          <cell r="BB19">
            <v>369.11250000000001</v>
          </cell>
          <cell r="BC19">
            <v>328.1</v>
          </cell>
          <cell r="BD19">
            <v>246.07499999999999</v>
          </cell>
          <cell r="BE19">
            <v>205.0625</v>
          </cell>
          <cell r="BF19">
            <v>164.05</v>
          </cell>
          <cell r="BG19">
            <v>123.03749999999999</v>
          </cell>
          <cell r="BH19">
            <v>82.025000000000006</v>
          </cell>
          <cell r="BI19">
            <v>41.012500000000003</v>
          </cell>
          <cell r="BJ19">
            <v>775</v>
          </cell>
          <cell r="BK19">
            <v>659</v>
          </cell>
          <cell r="BL19">
            <v>543</v>
          </cell>
          <cell r="BM19">
            <v>426</v>
          </cell>
          <cell r="BN19">
            <v>349</v>
          </cell>
          <cell r="BO19">
            <v>310</v>
          </cell>
          <cell r="BP19">
            <v>233</v>
          </cell>
          <cell r="BQ19">
            <v>194</v>
          </cell>
          <cell r="BR19">
            <v>155</v>
          </cell>
          <cell r="BS19">
            <v>116</v>
          </cell>
          <cell r="BT19">
            <v>78</v>
          </cell>
          <cell r="BU19">
            <v>39</v>
          </cell>
          <cell r="BV19">
            <v>165000</v>
          </cell>
          <cell r="BW19">
            <v>99000</v>
          </cell>
          <cell r="BX19">
            <v>82500</v>
          </cell>
          <cell r="BY19">
            <v>66000</v>
          </cell>
          <cell r="BZ19">
            <v>14</v>
          </cell>
          <cell r="CA19">
            <v>15</v>
          </cell>
          <cell r="CB19">
            <v>16</v>
          </cell>
          <cell r="CC19">
            <v>17</v>
          </cell>
          <cell r="CD19">
            <v>18</v>
          </cell>
          <cell r="CE19">
            <v>19</v>
          </cell>
          <cell r="CF19">
            <v>20</v>
          </cell>
          <cell r="CG19">
            <v>21</v>
          </cell>
          <cell r="CH19">
            <v>1</v>
          </cell>
          <cell r="CI19">
            <v>15</v>
          </cell>
          <cell r="CJ19">
            <v>42</v>
          </cell>
          <cell r="CK19">
            <v>30</v>
          </cell>
          <cell r="CL19">
            <v>57</v>
          </cell>
          <cell r="CM19">
            <v>14</v>
          </cell>
          <cell r="CN19">
            <v>28</v>
          </cell>
          <cell r="CO19">
            <v>3</v>
          </cell>
          <cell r="CP19">
            <v>56</v>
          </cell>
          <cell r="CQ19">
            <v>57</v>
          </cell>
          <cell r="CR19">
            <v>19</v>
          </cell>
          <cell r="CS19">
            <v>124</v>
          </cell>
          <cell r="CT19">
            <v>186</v>
          </cell>
          <cell r="CU19">
            <v>248</v>
          </cell>
          <cell r="CV19">
            <v>23</v>
          </cell>
          <cell r="CW19">
            <v>23</v>
          </cell>
          <cell r="CX19">
            <v>750</v>
          </cell>
          <cell r="CY19">
            <v>1150</v>
          </cell>
          <cell r="CZ19">
            <v>1525</v>
          </cell>
          <cell r="DA19">
            <v>250</v>
          </cell>
          <cell r="DB19">
            <v>200</v>
          </cell>
          <cell r="DC19">
            <v>188.58</v>
          </cell>
          <cell r="DD19">
            <v>282.86</v>
          </cell>
          <cell r="DE19">
            <v>330.02</v>
          </cell>
        </row>
        <row r="20">
          <cell r="J20">
            <v>450</v>
          </cell>
          <cell r="K20">
            <v>550</v>
          </cell>
          <cell r="L20">
            <v>650</v>
          </cell>
          <cell r="M20">
            <v>750</v>
          </cell>
          <cell r="N20">
            <v>650</v>
          </cell>
          <cell r="O20">
            <v>550</v>
          </cell>
          <cell r="P20">
            <v>450</v>
          </cell>
          <cell r="Q20">
            <v>1650</v>
          </cell>
          <cell r="R20">
            <v>1400</v>
          </cell>
          <cell r="S20">
            <v>1000</v>
          </cell>
          <cell r="T20">
            <v>400</v>
          </cell>
          <cell r="U20">
            <v>500</v>
          </cell>
          <cell r="V20">
            <v>600</v>
          </cell>
          <cell r="W20">
            <v>700</v>
          </cell>
          <cell r="X20">
            <v>600</v>
          </cell>
          <cell r="Y20">
            <v>500</v>
          </cell>
          <cell r="Z20">
            <v>400</v>
          </cell>
          <cell r="AA20">
            <v>350</v>
          </cell>
          <cell r="AB20">
            <v>425</v>
          </cell>
          <cell r="AC20">
            <v>525</v>
          </cell>
          <cell r="AD20">
            <v>625</v>
          </cell>
          <cell r="AE20">
            <v>725</v>
          </cell>
          <cell r="AF20">
            <v>625</v>
          </cell>
          <cell r="AG20">
            <v>525</v>
          </cell>
          <cell r="AH20">
            <v>600</v>
          </cell>
          <cell r="AI20">
            <v>950</v>
          </cell>
          <cell r="AJ20">
            <v>1350</v>
          </cell>
          <cell r="AK20">
            <v>1750</v>
          </cell>
          <cell r="AL20">
            <v>850</v>
          </cell>
          <cell r="AM20">
            <v>1250</v>
          </cell>
          <cell r="AN20">
            <v>1650</v>
          </cell>
          <cell r="AO20">
            <v>300</v>
          </cell>
          <cell r="AP20">
            <v>300</v>
          </cell>
          <cell r="AQ20">
            <v>1650</v>
          </cell>
          <cell r="AR20">
            <v>1250</v>
          </cell>
          <cell r="AS20">
            <v>850</v>
          </cell>
          <cell r="AT20">
            <v>0.7</v>
          </cell>
          <cell r="AU20">
            <v>335000</v>
          </cell>
          <cell r="AV20">
            <v>4748.8100000000004</v>
          </cell>
          <cell r="AW20">
            <v>4511.37</v>
          </cell>
          <cell r="AX20">
            <v>902.274</v>
          </cell>
          <cell r="AY20">
            <v>766.93290000000002</v>
          </cell>
          <cell r="AZ20">
            <v>631.59180000000003</v>
          </cell>
          <cell r="BA20">
            <v>496.25069999999999</v>
          </cell>
          <cell r="BB20">
            <v>406.02329999999995</v>
          </cell>
          <cell r="BC20">
            <v>360.90960000000001</v>
          </cell>
          <cell r="BD20">
            <v>270.68219999999997</v>
          </cell>
          <cell r="BE20">
            <v>225.5685</v>
          </cell>
          <cell r="BF20">
            <v>180.45480000000001</v>
          </cell>
          <cell r="BG20">
            <v>135.34109999999998</v>
          </cell>
          <cell r="BH20">
            <v>90.227400000000003</v>
          </cell>
          <cell r="BI20">
            <v>45.113700000000001</v>
          </cell>
          <cell r="BJ20">
            <v>810</v>
          </cell>
          <cell r="BK20">
            <v>689</v>
          </cell>
          <cell r="BL20">
            <v>567</v>
          </cell>
          <cell r="BM20">
            <v>446</v>
          </cell>
          <cell r="BN20">
            <v>365</v>
          </cell>
          <cell r="BO20">
            <v>324</v>
          </cell>
          <cell r="BP20">
            <v>243</v>
          </cell>
          <cell r="BQ20">
            <v>203</v>
          </cell>
          <cell r="BR20">
            <v>162</v>
          </cell>
          <cell r="BS20">
            <v>122</v>
          </cell>
          <cell r="BT20">
            <v>81</v>
          </cell>
          <cell r="BU20">
            <v>41</v>
          </cell>
          <cell r="BV20">
            <v>170000</v>
          </cell>
          <cell r="BW20">
            <v>102000</v>
          </cell>
          <cell r="BX20">
            <v>85000</v>
          </cell>
          <cell r="BY20">
            <v>68000</v>
          </cell>
          <cell r="BZ20">
            <v>15</v>
          </cell>
          <cell r="CA20">
            <v>16</v>
          </cell>
          <cell r="CB20">
            <v>17</v>
          </cell>
          <cell r="CC20">
            <v>18</v>
          </cell>
          <cell r="CD20">
            <v>19</v>
          </cell>
          <cell r="CE20">
            <v>20</v>
          </cell>
          <cell r="CF20">
            <v>21</v>
          </cell>
          <cell r="CG20">
            <v>22</v>
          </cell>
          <cell r="CH20">
            <v>1</v>
          </cell>
          <cell r="CI20">
            <v>16</v>
          </cell>
          <cell r="CJ20">
            <v>45</v>
          </cell>
          <cell r="CK20">
            <v>32</v>
          </cell>
          <cell r="CL20">
            <v>61</v>
          </cell>
          <cell r="CM20">
            <v>15</v>
          </cell>
          <cell r="CN20">
            <v>30</v>
          </cell>
          <cell r="CO20">
            <v>3</v>
          </cell>
          <cell r="CP20">
            <v>60</v>
          </cell>
          <cell r="CQ20">
            <v>61</v>
          </cell>
          <cell r="CR20">
            <v>20</v>
          </cell>
          <cell r="CS20">
            <v>122</v>
          </cell>
          <cell r="CT20">
            <v>183</v>
          </cell>
          <cell r="CU20">
            <v>244</v>
          </cell>
          <cell r="CV20">
            <v>24</v>
          </cell>
          <cell r="CW20">
            <v>24</v>
          </cell>
          <cell r="CX20">
            <v>800</v>
          </cell>
          <cell r="CY20">
            <v>1200</v>
          </cell>
          <cell r="CZ20">
            <v>1600</v>
          </cell>
          <cell r="DA20">
            <v>250</v>
          </cell>
          <cell r="DB20">
            <v>200</v>
          </cell>
          <cell r="DC20">
            <v>198.01</v>
          </cell>
          <cell r="DD20">
            <v>297</v>
          </cell>
          <cell r="DE20">
            <v>346.52</v>
          </cell>
        </row>
        <row r="21">
          <cell r="J21">
            <v>475</v>
          </cell>
          <cell r="K21">
            <v>575</v>
          </cell>
          <cell r="L21">
            <v>675</v>
          </cell>
          <cell r="M21">
            <v>775</v>
          </cell>
          <cell r="N21">
            <v>675</v>
          </cell>
          <cell r="O21">
            <v>575</v>
          </cell>
          <cell r="P21">
            <v>475</v>
          </cell>
          <cell r="Q21">
            <v>1725</v>
          </cell>
          <cell r="R21">
            <v>1450</v>
          </cell>
          <cell r="S21">
            <v>1050</v>
          </cell>
          <cell r="T21">
            <v>425</v>
          </cell>
          <cell r="U21">
            <v>525</v>
          </cell>
          <cell r="V21">
            <v>625</v>
          </cell>
          <cell r="W21">
            <v>725</v>
          </cell>
          <cell r="X21">
            <v>625</v>
          </cell>
          <cell r="Y21">
            <v>525</v>
          </cell>
          <cell r="Z21">
            <v>425</v>
          </cell>
          <cell r="AA21">
            <v>350</v>
          </cell>
          <cell r="AB21">
            <v>450</v>
          </cell>
          <cell r="AC21">
            <v>550</v>
          </cell>
          <cell r="AD21">
            <v>650</v>
          </cell>
          <cell r="AE21">
            <v>750</v>
          </cell>
          <cell r="AF21">
            <v>650</v>
          </cell>
          <cell r="AG21">
            <v>550</v>
          </cell>
          <cell r="AH21">
            <v>625</v>
          </cell>
          <cell r="AI21">
            <v>1000</v>
          </cell>
          <cell r="AJ21">
            <v>1400</v>
          </cell>
          <cell r="AK21">
            <v>1825</v>
          </cell>
          <cell r="AL21">
            <v>900</v>
          </cell>
          <cell r="AM21">
            <v>1300</v>
          </cell>
          <cell r="AN21">
            <v>1725</v>
          </cell>
          <cell r="AO21">
            <v>300</v>
          </cell>
          <cell r="AP21">
            <v>300</v>
          </cell>
          <cell r="AQ21">
            <v>1725</v>
          </cell>
          <cell r="AR21">
            <v>1300</v>
          </cell>
          <cell r="AS21">
            <v>900</v>
          </cell>
          <cell r="AT21">
            <v>7</v>
          </cell>
          <cell r="AU21">
            <v>350000</v>
          </cell>
          <cell r="AV21">
            <v>5223.6899999999996</v>
          </cell>
          <cell r="AW21">
            <v>4962.51</v>
          </cell>
          <cell r="AX21">
            <v>992.50200000000007</v>
          </cell>
          <cell r="AY21">
            <v>843.62670000000014</v>
          </cell>
          <cell r="AZ21">
            <v>694.7514000000001</v>
          </cell>
          <cell r="BA21">
            <v>545.87610000000006</v>
          </cell>
          <cell r="BB21">
            <v>446.6259</v>
          </cell>
          <cell r="BC21">
            <v>397.00080000000003</v>
          </cell>
          <cell r="BD21">
            <v>297.75060000000002</v>
          </cell>
          <cell r="BE21">
            <v>248.12550000000002</v>
          </cell>
          <cell r="BF21">
            <v>198.50040000000001</v>
          </cell>
          <cell r="BG21">
            <v>148.87530000000001</v>
          </cell>
          <cell r="BH21">
            <v>99.250200000000007</v>
          </cell>
          <cell r="BI21">
            <v>49.625100000000003</v>
          </cell>
          <cell r="BJ21">
            <v>845</v>
          </cell>
          <cell r="BK21">
            <v>718</v>
          </cell>
          <cell r="BL21">
            <v>592</v>
          </cell>
          <cell r="BM21">
            <v>465</v>
          </cell>
          <cell r="BN21">
            <v>380</v>
          </cell>
          <cell r="BO21">
            <v>338</v>
          </cell>
          <cell r="BP21">
            <v>254</v>
          </cell>
          <cell r="BQ21">
            <v>211</v>
          </cell>
          <cell r="BR21">
            <v>169</v>
          </cell>
          <cell r="BS21">
            <v>127</v>
          </cell>
          <cell r="BT21">
            <v>85</v>
          </cell>
          <cell r="BU21">
            <v>42</v>
          </cell>
          <cell r="BV21">
            <v>175000</v>
          </cell>
          <cell r="BW21">
            <v>105000</v>
          </cell>
          <cell r="BX21">
            <v>87500</v>
          </cell>
          <cell r="BY21">
            <v>70000</v>
          </cell>
          <cell r="BZ21">
            <v>16</v>
          </cell>
          <cell r="CA21">
            <v>17</v>
          </cell>
          <cell r="CB21">
            <v>18</v>
          </cell>
          <cell r="CC21">
            <v>19</v>
          </cell>
          <cell r="CD21">
            <v>20</v>
          </cell>
          <cell r="CE21">
            <v>21</v>
          </cell>
          <cell r="CF21">
            <v>22</v>
          </cell>
          <cell r="CG21">
            <v>23</v>
          </cell>
          <cell r="CH21">
            <v>1</v>
          </cell>
          <cell r="CI21">
            <v>17</v>
          </cell>
          <cell r="CJ21">
            <v>48</v>
          </cell>
          <cell r="CK21">
            <v>34</v>
          </cell>
          <cell r="CL21">
            <v>65</v>
          </cell>
          <cell r="CM21">
            <v>16</v>
          </cell>
          <cell r="CN21">
            <v>32</v>
          </cell>
          <cell r="CO21">
            <v>3</v>
          </cell>
          <cell r="CP21">
            <v>64</v>
          </cell>
          <cell r="CQ21">
            <v>65</v>
          </cell>
          <cell r="CR21">
            <v>21</v>
          </cell>
          <cell r="CS21">
            <v>120</v>
          </cell>
          <cell r="CT21">
            <v>180</v>
          </cell>
          <cell r="CU21">
            <v>240</v>
          </cell>
          <cell r="CV21">
            <v>25</v>
          </cell>
          <cell r="CW21">
            <v>25</v>
          </cell>
          <cell r="CX21">
            <v>850</v>
          </cell>
          <cell r="CY21">
            <v>1250</v>
          </cell>
          <cell r="CZ21">
            <v>1675</v>
          </cell>
          <cell r="DA21">
            <v>250</v>
          </cell>
          <cell r="DB21">
            <v>200</v>
          </cell>
          <cell r="DC21">
            <v>207.91</v>
          </cell>
          <cell r="DD21">
            <v>311.85000000000002</v>
          </cell>
          <cell r="DE21">
            <v>363.85</v>
          </cell>
        </row>
        <row r="22">
          <cell r="J22">
            <v>500</v>
          </cell>
          <cell r="K22">
            <v>600</v>
          </cell>
          <cell r="L22">
            <v>700</v>
          </cell>
          <cell r="M22">
            <v>800</v>
          </cell>
          <cell r="N22">
            <v>700</v>
          </cell>
          <cell r="O22">
            <v>600</v>
          </cell>
          <cell r="P22">
            <v>500</v>
          </cell>
          <cell r="Q22">
            <v>1800</v>
          </cell>
          <cell r="R22">
            <v>1500</v>
          </cell>
          <cell r="S22">
            <v>1100</v>
          </cell>
          <cell r="T22">
            <v>450</v>
          </cell>
          <cell r="U22">
            <v>550</v>
          </cell>
          <cell r="V22">
            <v>650</v>
          </cell>
          <cell r="W22">
            <v>750</v>
          </cell>
          <cell r="X22">
            <v>650</v>
          </cell>
          <cell r="Y22">
            <v>550</v>
          </cell>
          <cell r="Z22">
            <v>450</v>
          </cell>
          <cell r="AA22">
            <v>350</v>
          </cell>
          <cell r="AB22">
            <v>475</v>
          </cell>
          <cell r="AC22">
            <v>575</v>
          </cell>
          <cell r="AD22">
            <v>675</v>
          </cell>
          <cell r="AE22">
            <v>775</v>
          </cell>
          <cell r="AF22">
            <v>675</v>
          </cell>
          <cell r="AG22">
            <v>575</v>
          </cell>
          <cell r="AH22">
            <v>650</v>
          </cell>
          <cell r="AI22">
            <v>1050</v>
          </cell>
          <cell r="AJ22">
            <v>1450</v>
          </cell>
          <cell r="AK22">
            <v>1900</v>
          </cell>
          <cell r="AL22">
            <v>950</v>
          </cell>
          <cell r="AM22">
            <v>1350</v>
          </cell>
          <cell r="AN22">
            <v>1800</v>
          </cell>
          <cell r="AO22">
            <v>300</v>
          </cell>
          <cell r="AP22">
            <v>300</v>
          </cell>
          <cell r="AQ22">
            <v>1800</v>
          </cell>
          <cell r="AR22">
            <v>1350</v>
          </cell>
          <cell r="AS22">
            <v>950</v>
          </cell>
          <cell r="AT22">
            <v>1.5</v>
          </cell>
          <cell r="AU22">
            <v>365000</v>
          </cell>
          <cell r="AV22">
            <v>5746.06</v>
          </cell>
          <cell r="AW22">
            <v>5458.76</v>
          </cell>
          <cell r="AX22">
            <v>1091.7520000000002</v>
          </cell>
          <cell r="AY22">
            <v>927.9892000000001</v>
          </cell>
          <cell r="AZ22">
            <v>764.22640000000013</v>
          </cell>
          <cell r="BA22">
            <v>600.46360000000004</v>
          </cell>
          <cell r="BB22">
            <v>491.28840000000002</v>
          </cell>
          <cell r="BC22">
            <v>436.70080000000002</v>
          </cell>
          <cell r="BD22">
            <v>327.5256</v>
          </cell>
          <cell r="BE22">
            <v>272.93800000000005</v>
          </cell>
          <cell r="BF22">
            <v>218.35040000000001</v>
          </cell>
          <cell r="BG22">
            <v>163.7628</v>
          </cell>
          <cell r="BH22">
            <v>109.1752</v>
          </cell>
          <cell r="BI22">
            <v>54.587600000000002</v>
          </cell>
          <cell r="BJ22">
            <v>880</v>
          </cell>
          <cell r="BK22">
            <v>748</v>
          </cell>
          <cell r="BL22">
            <v>616</v>
          </cell>
          <cell r="BM22">
            <v>484</v>
          </cell>
          <cell r="BN22">
            <v>396</v>
          </cell>
          <cell r="BO22">
            <v>352</v>
          </cell>
          <cell r="BP22">
            <v>264</v>
          </cell>
          <cell r="BQ22">
            <v>220</v>
          </cell>
          <cell r="BR22">
            <v>176</v>
          </cell>
          <cell r="BS22">
            <v>132</v>
          </cell>
          <cell r="BT22">
            <v>88</v>
          </cell>
          <cell r="BU22">
            <v>44</v>
          </cell>
          <cell r="BV22">
            <v>180000</v>
          </cell>
          <cell r="BW22">
            <v>108000</v>
          </cell>
          <cell r="BX22">
            <v>90000</v>
          </cell>
          <cell r="BY22">
            <v>72000</v>
          </cell>
          <cell r="BZ22">
            <v>17</v>
          </cell>
          <cell r="CA22">
            <v>18</v>
          </cell>
          <cell r="CB22">
            <v>19</v>
          </cell>
          <cell r="CC22">
            <v>20</v>
          </cell>
          <cell r="CD22">
            <v>21</v>
          </cell>
          <cell r="CE22">
            <v>22</v>
          </cell>
          <cell r="CF22">
            <v>23</v>
          </cell>
          <cell r="CG22">
            <v>24</v>
          </cell>
          <cell r="CH22">
            <v>1</v>
          </cell>
          <cell r="CI22">
            <v>18</v>
          </cell>
          <cell r="CJ22">
            <v>51</v>
          </cell>
          <cell r="CK22">
            <v>36</v>
          </cell>
          <cell r="CL22">
            <v>69</v>
          </cell>
          <cell r="CM22">
            <v>17</v>
          </cell>
          <cell r="CN22">
            <v>34</v>
          </cell>
          <cell r="CO22">
            <v>3</v>
          </cell>
          <cell r="CP22">
            <v>68</v>
          </cell>
          <cell r="CQ22">
            <v>69</v>
          </cell>
          <cell r="CR22">
            <v>22</v>
          </cell>
          <cell r="CS22">
            <v>118</v>
          </cell>
          <cell r="CT22">
            <v>177</v>
          </cell>
          <cell r="CU22">
            <v>236</v>
          </cell>
          <cell r="CV22">
            <v>26</v>
          </cell>
          <cell r="CW22">
            <v>26</v>
          </cell>
          <cell r="CX22">
            <v>900</v>
          </cell>
          <cell r="CY22">
            <v>1300</v>
          </cell>
          <cell r="CZ22">
            <v>1750</v>
          </cell>
          <cell r="DA22">
            <v>250</v>
          </cell>
          <cell r="DB22">
            <v>200</v>
          </cell>
          <cell r="DC22">
            <v>218.31</v>
          </cell>
          <cell r="DD22">
            <v>327.44</v>
          </cell>
          <cell r="DE22">
            <v>382.04</v>
          </cell>
        </row>
        <row r="23">
          <cell r="J23">
            <v>525</v>
          </cell>
          <cell r="K23">
            <v>625</v>
          </cell>
          <cell r="L23">
            <v>725</v>
          </cell>
          <cell r="M23">
            <v>825</v>
          </cell>
          <cell r="N23">
            <v>725</v>
          </cell>
          <cell r="O23">
            <v>625</v>
          </cell>
          <cell r="P23">
            <v>525</v>
          </cell>
          <cell r="Q23">
            <v>1875</v>
          </cell>
          <cell r="R23">
            <v>1550</v>
          </cell>
          <cell r="S23">
            <v>1150</v>
          </cell>
          <cell r="T23">
            <v>475</v>
          </cell>
          <cell r="U23">
            <v>575</v>
          </cell>
          <cell r="V23">
            <v>675</v>
          </cell>
          <cell r="W23">
            <v>775</v>
          </cell>
          <cell r="X23">
            <v>675</v>
          </cell>
          <cell r="Y23">
            <v>575</v>
          </cell>
          <cell r="Z23">
            <v>475</v>
          </cell>
          <cell r="AA23">
            <v>350</v>
          </cell>
          <cell r="AB23">
            <v>500</v>
          </cell>
          <cell r="AC23">
            <v>600</v>
          </cell>
          <cell r="AD23">
            <v>700</v>
          </cell>
          <cell r="AE23">
            <v>800</v>
          </cell>
          <cell r="AF23">
            <v>700</v>
          </cell>
          <cell r="AG23">
            <v>600</v>
          </cell>
          <cell r="AH23">
            <v>675</v>
          </cell>
          <cell r="AI23">
            <v>1100</v>
          </cell>
          <cell r="AJ23">
            <v>1500</v>
          </cell>
          <cell r="AK23">
            <v>1975</v>
          </cell>
          <cell r="AL23">
            <v>1000</v>
          </cell>
          <cell r="AM23">
            <v>1400</v>
          </cell>
          <cell r="AN23">
            <v>1875</v>
          </cell>
          <cell r="AO23">
            <v>300</v>
          </cell>
          <cell r="AP23">
            <v>300</v>
          </cell>
          <cell r="AQ23">
            <v>1875</v>
          </cell>
          <cell r="AR23">
            <v>1400</v>
          </cell>
          <cell r="AS23">
            <v>1000</v>
          </cell>
          <cell r="AT23">
            <v>2.1</v>
          </cell>
          <cell r="AU23">
            <v>380000</v>
          </cell>
          <cell r="AV23">
            <v>6320.67</v>
          </cell>
          <cell r="AW23">
            <v>6004.64</v>
          </cell>
          <cell r="AX23">
            <v>1200.9280000000001</v>
          </cell>
          <cell r="AY23">
            <v>1020.7888000000002</v>
          </cell>
          <cell r="AZ23">
            <v>840.64960000000008</v>
          </cell>
          <cell r="BA23">
            <v>660.5104</v>
          </cell>
          <cell r="BB23">
            <v>540.41759999999999</v>
          </cell>
          <cell r="BC23">
            <v>480.37120000000004</v>
          </cell>
          <cell r="BD23">
            <v>360.27840000000003</v>
          </cell>
          <cell r="BE23">
            <v>300.23200000000003</v>
          </cell>
          <cell r="BF23">
            <v>240.18560000000002</v>
          </cell>
          <cell r="BG23">
            <v>180.13920000000002</v>
          </cell>
          <cell r="BH23">
            <v>120.09280000000001</v>
          </cell>
          <cell r="BI23">
            <v>60.046400000000006</v>
          </cell>
          <cell r="BJ23">
            <v>915</v>
          </cell>
          <cell r="BK23">
            <v>778</v>
          </cell>
          <cell r="BL23">
            <v>641</v>
          </cell>
          <cell r="BM23">
            <v>503</v>
          </cell>
          <cell r="BN23">
            <v>412</v>
          </cell>
          <cell r="BO23">
            <v>366</v>
          </cell>
          <cell r="BP23">
            <v>275</v>
          </cell>
          <cell r="BQ23">
            <v>229</v>
          </cell>
          <cell r="BR23">
            <v>183</v>
          </cell>
          <cell r="BS23">
            <v>137</v>
          </cell>
          <cell r="BT23">
            <v>92</v>
          </cell>
          <cell r="BU23">
            <v>46</v>
          </cell>
          <cell r="BV23">
            <v>185000</v>
          </cell>
          <cell r="BW23">
            <v>111000</v>
          </cell>
          <cell r="BX23">
            <v>92500</v>
          </cell>
          <cell r="BY23">
            <v>74000</v>
          </cell>
          <cell r="BZ23">
            <v>18</v>
          </cell>
          <cell r="CA23">
            <v>19</v>
          </cell>
          <cell r="CB23">
            <v>20</v>
          </cell>
          <cell r="CC23">
            <v>21</v>
          </cell>
          <cell r="CD23">
            <v>22</v>
          </cell>
          <cell r="CE23">
            <v>23</v>
          </cell>
          <cell r="CF23">
            <v>24</v>
          </cell>
          <cell r="CG23">
            <v>25</v>
          </cell>
          <cell r="CH23">
            <v>1</v>
          </cell>
          <cell r="CI23">
            <v>19</v>
          </cell>
          <cell r="CJ23">
            <v>54</v>
          </cell>
          <cell r="CK23">
            <v>38</v>
          </cell>
          <cell r="CL23">
            <v>73</v>
          </cell>
          <cell r="CM23">
            <v>18</v>
          </cell>
          <cell r="CN23">
            <v>36</v>
          </cell>
          <cell r="CO23">
            <v>3</v>
          </cell>
          <cell r="CP23">
            <v>72</v>
          </cell>
          <cell r="CQ23">
            <v>73</v>
          </cell>
          <cell r="CR23">
            <v>23</v>
          </cell>
          <cell r="CS23">
            <v>116</v>
          </cell>
          <cell r="CT23">
            <v>174</v>
          </cell>
          <cell r="CU23">
            <v>232</v>
          </cell>
          <cell r="CV23">
            <v>27</v>
          </cell>
          <cell r="CW23">
            <v>27</v>
          </cell>
          <cell r="CX23">
            <v>950</v>
          </cell>
          <cell r="CY23">
            <v>1350</v>
          </cell>
          <cell r="CZ23">
            <v>1825</v>
          </cell>
          <cell r="DA23">
            <v>250</v>
          </cell>
          <cell r="DB23">
            <v>200</v>
          </cell>
          <cell r="DC23">
            <v>229.23</v>
          </cell>
          <cell r="DD23">
            <v>343.81</v>
          </cell>
          <cell r="DE23">
            <v>401.14</v>
          </cell>
        </row>
        <row r="24">
          <cell r="J24">
            <v>550</v>
          </cell>
          <cell r="K24">
            <v>650</v>
          </cell>
          <cell r="L24">
            <v>750</v>
          </cell>
          <cell r="M24">
            <v>850</v>
          </cell>
          <cell r="N24">
            <v>750</v>
          </cell>
          <cell r="O24">
            <v>650</v>
          </cell>
          <cell r="P24">
            <v>550</v>
          </cell>
          <cell r="Q24">
            <v>1950</v>
          </cell>
          <cell r="R24">
            <v>1600</v>
          </cell>
          <cell r="S24">
            <v>1200</v>
          </cell>
          <cell r="T24">
            <v>500</v>
          </cell>
          <cell r="U24">
            <v>600</v>
          </cell>
          <cell r="V24">
            <v>700</v>
          </cell>
          <cell r="W24">
            <v>800</v>
          </cell>
          <cell r="X24">
            <v>700</v>
          </cell>
          <cell r="Y24">
            <v>600</v>
          </cell>
          <cell r="Z24">
            <v>500</v>
          </cell>
          <cell r="AA24">
            <v>350</v>
          </cell>
          <cell r="AB24">
            <v>525</v>
          </cell>
          <cell r="AC24">
            <v>625</v>
          </cell>
          <cell r="AD24">
            <v>725</v>
          </cell>
          <cell r="AE24">
            <v>825</v>
          </cell>
          <cell r="AF24">
            <v>725</v>
          </cell>
          <cell r="AG24">
            <v>625</v>
          </cell>
          <cell r="AH24">
            <v>700</v>
          </cell>
          <cell r="AI24">
            <v>1150</v>
          </cell>
          <cell r="AJ24">
            <v>1550</v>
          </cell>
          <cell r="AK24">
            <v>2050</v>
          </cell>
          <cell r="AL24">
            <v>1050</v>
          </cell>
          <cell r="AM24">
            <v>1450</v>
          </cell>
          <cell r="AN24">
            <v>1950</v>
          </cell>
          <cell r="AO24">
            <v>300</v>
          </cell>
          <cell r="AP24">
            <v>300</v>
          </cell>
          <cell r="AQ24">
            <v>1950</v>
          </cell>
          <cell r="AR24">
            <v>1450</v>
          </cell>
          <cell r="AS24">
            <v>1050</v>
          </cell>
          <cell r="AT24">
            <v>6.4</v>
          </cell>
          <cell r="AU24">
            <v>395000</v>
          </cell>
          <cell r="AV24">
            <v>6952.74</v>
          </cell>
          <cell r="AW24">
            <v>6605.1</v>
          </cell>
          <cell r="AX24">
            <v>1321.0200000000002</v>
          </cell>
          <cell r="AY24">
            <v>1122.8670000000002</v>
          </cell>
          <cell r="AZ24">
            <v>924.71400000000017</v>
          </cell>
          <cell r="BA24">
            <v>726.56100000000004</v>
          </cell>
          <cell r="BB24">
            <v>594.45900000000006</v>
          </cell>
          <cell r="BC24">
            <v>528.40800000000002</v>
          </cell>
          <cell r="BD24">
            <v>396.30599999999998</v>
          </cell>
          <cell r="BE24">
            <v>330.25500000000005</v>
          </cell>
          <cell r="BF24">
            <v>264.20400000000001</v>
          </cell>
          <cell r="BG24">
            <v>198.15299999999999</v>
          </cell>
          <cell r="BH24">
            <v>132.102</v>
          </cell>
          <cell r="BI24">
            <v>66.051000000000002</v>
          </cell>
          <cell r="BJ24">
            <v>950</v>
          </cell>
          <cell r="BK24">
            <v>808</v>
          </cell>
          <cell r="BL24">
            <v>665</v>
          </cell>
          <cell r="BM24">
            <v>523</v>
          </cell>
          <cell r="BN24">
            <v>428</v>
          </cell>
          <cell r="BO24">
            <v>380</v>
          </cell>
          <cell r="BP24">
            <v>285</v>
          </cell>
          <cell r="BQ24">
            <v>238</v>
          </cell>
          <cell r="BR24">
            <v>190</v>
          </cell>
          <cell r="BS24">
            <v>143</v>
          </cell>
          <cell r="BT24">
            <v>95</v>
          </cell>
          <cell r="BU24">
            <v>48</v>
          </cell>
          <cell r="BV24">
            <v>190000</v>
          </cell>
          <cell r="BW24">
            <v>114000</v>
          </cell>
          <cell r="BX24">
            <v>95000</v>
          </cell>
          <cell r="BY24">
            <v>76000</v>
          </cell>
          <cell r="BZ24">
            <v>19</v>
          </cell>
          <cell r="CA24">
            <v>20</v>
          </cell>
          <cell r="CB24">
            <v>21</v>
          </cell>
          <cell r="CC24">
            <v>22</v>
          </cell>
          <cell r="CD24">
            <v>23</v>
          </cell>
          <cell r="CE24">
            <v>24</v>
          </cell>
          <cell r="CF24">
            <v>25</v>
          </cell>
          <cell r="CG24">
            <v>26</v>
          </cell>
          <cell r="CH24">
            <v>1</v>
          </cell>
          <cell r="CI24">
            <v>20</v>
          </cell>
          <cell r="CJ24">
            <v>57</v>
          </cell>
          <cell r="CK24">
            <v>40</v>
          </cell>
          <cell r="CL24">
            <v>77</v>
          </cell>
          <cell r="CM24">
            <v>19</v>
          </cell>
          <cell r="CN24">
            <v>38</v>
          </cell>
          <cell r="CO24">
            <v>3</v>
          </cell>
          <cell r="CP24">
            <v>76</v>
          </cell>
          <cell r="CQ24">
            <v>77</v>
          </cell>
          <cell r="CR24">
            <v>24</v>
          </cell>
          <cell r="CS24">
            <v>114</v>
          </cell>
          <cell r="CT24">
            <v>171</v>
          </cell>
          <cell r="CU24">
            <v>228</v>
          </cell>
          <cell r="CV24">
            <v>28</v>
          </cell>
          <cell r="CW24">
            <v>28</v>
          </cell>
          <cell r="CX24">
            <v>1000</v>
          </cell>
          <cell r="CY24">
            <v>1400</v>
          </cell>
          <cell r="CZ24">
            <v>1900</v>
          </cell>
          <cell r="DA24">
            <v>250</v>
          </cell>
          <cell r="DB24">
            <v>200</v>
          </cell>
          <cell r="DC24">
            <v>240.69</v>
          </cell>
          <cell r="DD24">
            <v>361</v>
          </cell>
          <cell r="DE24">
            <v>421.2</v>
          </cell>
        </row>
        <row r="25">
          <cell r="J25">
            <v>575</v>
          </cell>
          <cell r="K25">
            <v>675</v>
          </cell>
          <cell r="L25">
            <v>775</v>
          </cell>
          <cell r="M25">
            <v>875</v>
          </cell>
          <cell r="N25">
            <v>775</v>
          </cell>
          <cell r="O25">
            <v>675</v>
          </cell>
          <cell r="P25">
            <v>575</v>
          </cell>
          <cell r="Q25">
            <v>2025</v>
          </cell>
          <cell r="R25">
            <v>1650</v>
          </cell>
          <cell r="S25">
            <v>1250</v>
          </cell>
          <cell r="T25">
            <v>525</v>
          </cell>
          <cell r="U25">
            <v>625</v>
          </cell>
          <cell r="V25">
            <v>725</v>
          </cell>
          <cell r="W25">
            <v>825</v>
          </cell>
          <cell r="X25">
            <v>725</v>
          </cell>
          <cell r="Y25">
            <v>625</v>
          </cell>
          <cell r="Z25">
            <v>525</v>
          </cell>
          <cell r="AA25">
            <v>350</v>
          </cell>
          <cell r="AB25">
            <v>550</v>
          </cell>
          <cell r="AC25">
            <v>650</v>
          </cell>
          <cell r="AD25">
            <v>750</v>
          </cell>
          <cell r="AE25">
            <v>850</v>
          </cell>
          <cell r="AF25">
            <v>750</v>
          </cell>
          <cell r="AG25">
            <v>650</v>
          </cell>
          <cell r="AH25">
            <v>725</v>
          </cell>
          <cell r="AI25">
            <v>1200</v>
          </cell>
          <cell r="AJ25">
            <v>1600</v>
          </cell>
          <cell r="AK25">
            <v>2125</v>
          </cell>
          <cell r="AL25">
            <v>1100</v>
          </cell>
          <cell r="AM25">
            <v>1500</v>
          </cell>
          <cell r="AN25">
            <v>2025</v>
          </cell>
          <cell r="AO25">
            <v>300</v>
          </cell>
          <cell r="AP25">
            <v>300</v>
          </cell>
          <cell r="AQ25">
            <v>2025</v>
          </cell>
          <cell r="AR25">
            <v>1500</v>
          </cell>
          <cell r="AS25">
            <v>1100</v>
          </cell>
          <cell r="AT25">
            <v>5.0999999999999996</v>
          </cell>
          <cell r="AU25">
            <v>410000</v>
          </cell>
          <cell r="AV25">
            <v>7648.01</v>
          </cell>
          <cell r="AW25">
            <v>7265.61</v>
          </cell>
          <cell r="AX25">
            <v>1453.1220000000001</v>
          </cell>
          <cell r="AY25">
            <v>1235.1537000000001</v>
          </cell>
          <cell r="AZ25">
            <v>1017.1854000000001</v>
          </cell>
          <cell r="BA25">
            <v>799.21709999999996</v>
          </cell>
          <cell r="BB25">
            <v>653.9049</v>
          </cell>
          <cell r="BC25">
            <v>581.24879999999996</v>
          </cell>
          <cell r="BD25">
            <v>435.93659999999994</v>
          </cell>
          <cell r="BE25">
            <v>363.28050000000002</v>
          </cell>
          <cell r="BF25">
            <v>290.62439999999998</v>
          </cell>
          <cell r="BG25">
            <v>217.96829999999997</v>
          </cell>
          <cell r="BH25">
            <v>145.31219999999999</v>
          </cell>
          <cell r="BI25">
            <v>72.656099999999995</v>
          </cell>
          <cell r="BJ25">
            <v>985</v>
          </cell>
          <cell r="BK25">
            <v>837</v>
          </cell>
          <cell r="BL25">
            <v>690</v>
          </cell>
          <cell r="BM25">
            <v>542</v>
          </cell>
          <cell r="BN25">
            <v>443</v>
          </cell>
          <cell r="BO25">
            <v>394</v>
          </cell>
          <cell r="BP25">
            <v>296</v>
          </cell>
          <cell r="BQ25">
            <v>246</v>
          </cell>
          <cell r="BR25">
            <v>197</v>
          </cell>
          <cell r="BS25">
            <v>148</v>
          </cell>
          <cell r="BT25">
            <v>99</v>
          </cell>
          <cell r="BU25">
            <v>49</v>
          </cell>
          <cell r="BV25">
            <v>195000</v>
          </cell>
          <cell r="BW25">
            <v>117000</v>
          </cell>
          <cell r="BX25">
            <v>97500</v>
          </cell>
          <cell r="BY25">
            <v>78000</v>
          </cell>
          <cell r="BZ25">
            <v>20</v>
          </cell>
          <cell r="CA25">
            <v>21</v>
          </cell>
          <cell r="CB25">
            <v>22</v>
          </cell>
          <cell r="CC25">
            <v>23</v>
          </cell>
          <cell r="CD25">
            <v>24</v>
          </cell>
          <cell r="CE25">
            <v>25</v>
          </cell>
          <cell r="CF25">
            <v>26</v>
          </cell>
          <cell r="CG25">
            <v>27</v>
          </cell>
          <cell r="CH25">
            <v>1</v>
          </cell>
          <cell r="CI25">
            <v>21</v>
          </cell>
          <cell r="CJ25">
            <v>60</v>
          </cell>
          <cell r="CK25">
            <v>42</v>
          </cell>
          <cell r="CL25">
            <v>81</v>
          </cell>
          <cell r="CM25">
            <v>20</v>
          </cell>
          <cell r="CN25">
            <v>40</v>
          </cell>
          <cell r="CO25">
            <v>3</v>
          </cell>
          <cell r="CP25">
            <v>80</v>
          </cell>
          <cell r="CQ25">
            <v>81</v>
          </cell>
          <cell r="CR25">
            <v>25</v>
          </cell>
          <cell r="CS25">
            <v>112</v>
          </cell>
          <cell r="CT25">
            <v>168</v>
          </cell>
          <cell r="CU25">
            <v>224</v>
          </cell>
          <cell r="CV25">
            <v>29</v>
          </cell>
          <cell r="CW25">
            <v>29</v>
          </cell>
          <cell r="CX25">
            <v>1050</v>
          </cell>
          <cell r="CY25">
            <v>1450</v>
          </cell>
          <cell r="CZ25">
            <v>1975</v>
          </cell>
          <cell r="DA25">
            <v>250</v>
          </cell>
          <cell r="DB25">
            <v>200</v>
          </cell>
          <cell r="DC25">
            <v>252.72</v>
          </cell>
          <cell r="DD25">
            <v>379.05</v>
          </cell>
          <cell r="DE25">
            <v>442.26</v>
          </cell>
        </row>
        <row r="26">
          <cell r="J26">
            <v>600</v>
          </cell>
          <cell r="K26">
            <v>700</v>
          </cell>
          <cell r="L26">
            <v>800</v>
          </cell>
          <cell r="M26">
            <v>900</v>
          </cell>
          <cell r="N26">
            <v>800</v>
          </cell>
          <cell r="O26">
            <v>700</v>
          </cell>
          <cell r="P26">
            <v>600</v>
          </cell>
          <cell r="Q26">
            <v>2100</v>
          </cell>
          <cell r="R26">
            <v>1700</v>
          </cell>
          <cell r="S26">
            <v>1300</v>
          </cell>
          <cell r="T26">
            <v>550</v>
          </cell>
          <cell r="U26">
            <v>650</v>
          </cell>
          <cell r="V26">
            <v>750</v>
          </cell>
          <cell r="W26">
            <v>850</v>
          </cell>
          <cell r="X26">
            <v>750</v>
          </cell>
          <cell r="Y26">
            <v>650</v>
          </cell>
          <cell r="Z26">
            <v>550</v>
          </cell>
          <cell r="AA26">
            <v>350</v>
          </cell>
          <cell r="AB26">
            <v>575</v>
          </cell>
          <cell r="AC26">
            <v>675</v>
          </cell>
          <cell r="AD26">
            <v>775</v>
          </cell>
          <cell r="AE26">
            <v>875</v>
          </cell>
          <cell r="AF26">
            <v>775</v>
          </cell>
          <cell r="AG26">
            <v>675</v>
          </cell>
          <cell r="AH26">
            <v>750</v>
          </cell>
          <cell r="AI26">
            <v>1250</v>
          </cell>
          <cell r="AJ26">
            <v>1650</v>
          </cell>
          <cell r="AK26">
            <v>2200</v>
          </cell>
          <cell r="AL26">
            <v>1150</v>
          </cell>
          <cell r="AM26">
            <v>1550</v>
          </cell>
          <cell r="AN26">
            <v>2100</v>
          </cell>
          <cell r="AO26">
            <v>300</v>
          </cell>
          <cell r="AP26">
            <v>300</v>
          </cell>
          <cell r="AQ26">
            <v>2100</v>
          </cell>
          <cell r="AR26">
            <v>1550</v>
          </cell>
          <cell r="AS26">
            <v>1150</v>
          </cell>
          <cell r="AT26">
            <v>7.3</v>
          </cell>
          <cell r="AU26">
            <v>425000</v>
          </cell>
          <cell r="AV26">
            <v>8412.81</v>
          </cell>
          <cell r="AW26">
            <v>7992.17</v>
          </cell>
          <cell r="AX26">
            <v>1598.4340000000002</v>
          </cell>
          <cell r="AY26">
            <v>1358.6689000000001</v>
          </cell>
          <cell r="AZ26">
            <v>1118.9038</v>
          </cell>
          <cell r="BA26">
            <v>879.13869999999997</v>
          </cell>
          <cell r="BB26">
            <v>719.2953</v>
          </cell>
          <cell r="BC26">
            <v>639.37360000000001</v>
          </cell>
          <cell r="BD26">
            <v>479.53019999999998</v>
          </cell>
          <cell r="BE26">
            <v>399.60850000000005</v>
          </cell>
          <cell r="BF26">
            <v>319.68680000000001</v>
          </cell>
          <cell r="BG26">
            <v>239.76509999999999</v>
          </cell>
          <cell r="BH26">
            <v>159.8434</v>
          </cell>
          <cell r="BI26">
            <v>79.921700000000001</v>
          </cell>
          <cell r="BJ26">
            <v>1020</v>
          </cell>
          <cell r="BK26">
            <v>867</v>
          </cell>
          <cell r="BL26">
            <v>714</v>
          </cell>
          <cell r="BM26">
            <v>561</v>
          </cell>
          <cell r="BN26">
            <v>459</v>
          </cell>
          <cell r="BO26">
            <v>408</v>
          </cell>
          <cell r="BP26">
            <v>306</v>
          </cell>
          <cell r="BQ26">
            <v>255</v>
          </cell>
          <cell r="BR26">
            <v>204</v>
          </cell>
          <cell r="BS26">
            <v>153</v>
          </cell>
          <cell r="BT26">
            <v>102</v>
          </cell>
          <cell r="BU26">
            <v>51</v>
          </cell>
          <cell r="BV26">
            <v>200000</v>
          </cell>
          <cell r="BW26">
            <v>120000</v>
          </cell>
          <cell r="BX26">
            <v>100000</v>
          </cell>
          <cell r="BY26">
            <v>80000</v>
          </cell>
          <cell r="BZ26">
            <v>21</v>
          </cell>
          <cell r="CA26">
            <v>22</v>
          </cell>
          <cell r="CB26">
            <v>23</v>
          </cell>
          <cell r="CC26">
            <v>24</v>
          </cell>
          <cell r="CD26">
            <v>25</v>
          </cell>
          <cell r="CE26">
            <v>26</v>
          </cell>
          <cell r="CF26">
            <v>27</v>
          </cell>
          <cell r="CG26">
            <v>28</v>
          </cell>
          <cell r="CH26">
            <v>1</v>
          </cell>
          <cell r="CI26">
            <v>22</v>
          </cell>
          <cell r="CJ26">
            <v>63</v>
          </cell>
          <cell r="CK26">
            <v>44</v>
          </cell>
          <cell r="CL26">
            <v>85</v>
          </cell>
          <cell r="CM26">
            <v>21</v>
          </cell>
          <cell r="CN26">
            <v>42</v>
          </cell>
          <cell r="CO26">
            <v>3</v>
          </cell>
          <cell r="CP26">
            <v>84</v>
          </cell>
          <cell r="CQ26">
            <v>85</v>
          </cell>
          <cell r="CR26">
            <v>26</v>
          </cell>
          <cell r="CS26">
            <v>110</v>
          </cell>
          <cell r="CT26">
            <v>165</v>
          </cell>
          <cell r="CU26">
            <v>220</v>
          </cell>
          <cell r="CV26">
            <v>30</v>
          </cell>
          <cell r="CW26">
            <v>30</v>
          </cell>
          <cell r="CX26">
            <v>1100</v>
          </cell>
          <cell r="CY26">
            <v>1500</v>
          </cell>
          <cell r="CZ26">
            <v>2050</v>
          </cell>
          <cell r="DA26">
            <v>250</v>
          </cell>
          <cell r="DB26">
            <v>200</v>
          </cell>
          <cell r="DC26">
            <v>265.36</v>
          </cell>
          <cell r="DD26">
            <v>398</v>
          </cell>
          <cell r="DE26">
            <v>464.37</v>
          </cell>
        </row>
        <row r="27">
          <cell r="J27">
            <v>625</v>
          </cell>
          <cell r="K27">
            <v>725</v>
          </cell>
          <cell r="L27">
            <v>825</v>
          </cell>
          <cell r="M27">
            <v>925</v>
          </cell>
          <cell r="N27">
            <v>825</v>
          </cell>
          <cell r="O27">
            <v>725</v>
          </cell>
          <cell r="P27">
            <v>625</v>
          </cell>
          <cell r="Q27">
            <v>2175</v>
          </cell>
          <cell r="R27">
            <v>1750</v>
          </cell>
          <cell r="S27">
            <v>1350</v>
          </cell>
          <cell r="T27">
            <v>575</v>
          </cell>
          <cell r="U27">
            <v>675</v>
          </cell>
          <cell r="V27">
            <v>775</v>
          </cell>
          <cell r="W27">
            <v>875</v>
          </cell>
          <cell r="X27">
            <v>775</v>
          </cell>
          <cell r="Y27">
            <v>675</v>
          </cell>
          <cell r="Z27">
            <v>575</v>
          </cell>
          <cell r="AA27">
            <v>350</v>
          </cell>
          <cell r="AB27">
            <v>600</v>
          </cell>
          <cell r="AC27">
            <v>700</v>
          </cell>
          <cell r="AD27">
            <v>800</v>
          </cell>
          <cell r="AE27">
            <v>900</v>
          </cell>
          <cell r="AF27">
            <v>800</v>
          </cell>
          <cell r="AG27">
            <v>700</v>
          </cell>
          <cell r="AH27">
            <v>775</v>
          </cell>
          <cell r="AI27">
            <v>1300</v>
          </cell>
          <cell r="AJ27">
            <v>1700</v>
          </cell>
          <cell r="AK27">
            <v>2275</v>
          </cell>
          <cell r="AL27">
            <v>1200</v>
          </cell>
          <cell r="AM27">
            <v>1600</v>
          </cell>
          <cell r="AN27">
            <v>2175</v>
          </cell>
          <cell r="AO27">
            <v>300</v>
          </cell>
          <cell r="AP27">
            <v>300</v>
          </cell>
          <cell r="AQ27">
            <v>2175</v>
          </cell>
          <cell r="AR27">
            <v>1600</v>
          </cell>
          <cell r="AS27">
            <v>1200</v>
          </cell>
          <cell r="AT27">
            <v>6.3</v>
          </cell>
          <cell r="AU27">
            <v>440000</v>
          </cell>
          <cell r="AV27">
            <v>9254.09</v>
          </cell>
          <cell r="AW27">
            <v>8791.39</v>
          </cell>
          <cell r="AX27">
            <v>1758.278</v>
          </cell>
          <cell r="AY27">
            <v>1494.5363</v>
          </cell>
          <cell r="AZ27">
            <v>1230.7945999999999</v>
          </cell>
          <cell r="BA27">
            <v>967.05289999999991</v>
          </cell>
          <cell r="BB27">
            <v>791.22509999999988</v>
          </cell>
          <cell r="BC27">
            <v>703.31119999999999</v>
          </cell>
          <cell r="BD27">
            <v>527.48339999999996</v>
          </cell>
          <cell r="BE27">
            <v>439.56950000000001</v>
          </cell>
          <cell r="BF27">
            <v>351.65559999999999</v>
          </cell>
          <cell r="BG27">
            <v>263.74169999999998</v>
          </cell>
          <cell r="BH27">
            <v>175.8278</v>
          </cell>
          <cell r="BI27">
            <v>87.913899999999998</v>
          </cell>
          <cell r="BJ27">
            <v>1055</v>
          </cell>
          <cell r="BK27">
            <v>897</v>
          </cell>
          <cell r="BL27">
            <v>739</v>
          </cell>
          <cell r="BM27">
            <v>580</v>
          </cell>
          <cell r="BN27">
            <v>475</v>
          </cell>
          <cell r="BO27">
            <v>422</v>
          </cell>
          <cell r="BP27">
            <v>317</v>
          </cell>
          <cell r="BQ27">
            <v>264</v>
          </cell>
          <cell r="BR27">
            <v>211</v>
          </cell>
          <cell r="BS27">
            <v>158</v>
          </cell>
          <cell r="BT27">
            <v>106</v>
          </cell>
          <cell r="BU27">
            <v>53</v>
          </cell>
          <cell r="BV27">
            <v>205000</v>
          </cell>
          <cell r="BW27">
            <v>123000</v>
          </cell>
          <cell r="BX27">
            <v>102500</v>
          </cell>
          <cell r="BY27">
            <v>82000</v>
          </cell>
          <cell r="BZ27">
            <v>22</v>
          </cell>
          <cell r="CA27">
            <v>23</v>
          </cell>
          <cell r="CB27">
            <v>24</v>
          </cell>
          <cell r="CC27">
            <v>25</v>
          </cell>
          <cell r="CD27">
            <v>26</v>
          </cell>
          <cell r="CE27">
            <v>27</v>
          </cell>
          <cell r="CF27">
            <v>28</v>
          </cell>
          <cell r="CG27">
            <v>29</v>
          </cell>
          <cell r="CH27">
            <v>1</v>
          </cell>
          <cell r="CI27">
            <v>23</v>
          </cell>
          <cell r="CJ27">
            <v>66</v>
          </cell>
          <cell r="CK27">
            <v>46</v>
          </cell>
          <cell r="CL27">
            <v>89</v>
          </cell>
          <cell r="CM27">
            <v>22</v>
          </cell>
          <cell r="CN27">
            <v>44</v>
          </cell>
          <cell r="CO27">
            <v>3</v>
          </cell>
          <cell r="CP27">
            <v>88</v>
          </cell>
          <cell r="CQ27">
            <v>89</v>
          </cell>
          <cell r="CR27">
            <v>27</v>
          </cell>
          <cell r="CS27">
            <v>108</v>
          </cell>
          <cell r="CT27">
            <v>162</v>
          </cell>
          <cell r="CU27">
            <v>216</v>
          </cell>
          <cell r="CV27">
            <v>31</v>
          </cell>
          <cell r="CW27">
            <v>31</v>
          </cell>
          <cell r="CX27">
            <v>1150</v>
          </cell>
          <cell r="CY27">
            <v>1550</v>
          </cell>
          <cell r="CZ27">
            <v>2125</v>
          </cell>
          <cell r="DA27">
            <v>250</v>
          </cell>
          <cell r="DB27">
            <v>200</v>
          </cell>
          <cell r="DC27">
            <v>278.63</v>
          </cell>
          <cell r="DD27">
            <v>417.9</v>
          </cell>
          <cell r="DE27">
            <v>487.59</v>
          </cell>
        </row>
        <row r="28">
          <cell r="J28">
            <v>650</v>
          </cell>
          <cell r="K28">
            <v>750</v>
          </cell>
          <cell r="L28">
            <v>850</v>
          </cell>
          <cell r="M28">
            <v>950</v>
          </cell>
          <cell r="N28">
            <v>850</v>
          </cell>
          <cell r="O28">
            <v>750</v>
          </cell>
          <cell r="P28">
            <v>650</v>
          </cell>
          <cell r="Q28">
            <v>2250</v>
          </cell>
          <cell r="R28">
            <v>1800</v>
          </cell>
          <cell r="S28">
            <v>1400</v>
          </cell>
          <cell r="T28">
            <v>600</v>
          </cell>
          <cell r="U28">
            <v>700</v>
          </cell>
          <cell r="V28">
            <v>800</v>
          </cell>
          <cell r="W28">
            <v>900</v>
          </cell>
          <cell r="X28">
            <v>800</v>
          </cell>
          <cell r="Y28">
            <v>700</v>
          </cell>
          <cell r="Z28">
            <v>600</v>
          </cell>
          <cell r="AA28">
            <v>350</v>
          </cell>
          <cell r="AB28">
            <v>625</v>
          </cell>
          <cell r="AC28">
            <v>725</v>
          </cell>
          <cell r="AD28">
            <v>825</v>
          </cell>
          <cell r="AE28">
            <v>925</v>
          </cell>
          <cell r="AF28">
            <v>825</v>
          </cell>
          <cell r="AG28">
            <v>725</v>
          </cell>
          <cell r="AH28">
            <v>800</v>
          </cell>
          <cell r="AI28">
            <v>1350</v>
          </cell>
          <cell r="AJ28">
            <v>1750</v>
          </cell>
          <cell r="AK28">
            <v>2350</v>
          </cell>
          <cell r="AL28">
            <v>1250</v>
          </cell>
          <cell r="AM28">
            <v>1650</v>
          </cell>
          <cell r="AN28">
            <v>2250</v>
          </cell>
          <cell r="AO28">
            <v>300</v>
          </cell>
          <cell r="AP28">
            <v>300</v>
          </cell>
          <cell r="AQ28">
            <v>2250</v>
          </cell>
          <cell r="AR28">
            <v>1650</v>
          </cell>
          <cell r="AS28">
            <v>1250</v>
          </cell>
          <cell r="AT28">
            <v>4.4000000000000004</v>
          </cell>
          <cell r="AU28">
            <v>455000</v>
          </cell>
          <cell r="AV28">
            <v>10179.5</v>
          </cell>
          <cell r="AW28">
            <v>9670.5300000000007</v>
          </cell>
          <cell r="AX28">
            <v>1934.1060000000002</v>
          </cell>
          <cell r="AY28">
            <v>1643.9901000000002</v>
          </cell>
          <cell r="AZ28">
            <v>1353.8742000000002</v>
          </cell>
          <cell r="BA28">
            <v>1063.7583000000002</v>
          </cell>
          <cell r="BB28">
            <v>870.34770000000003</v>
          </cell>
          <cell r="BC28">
            <v>773.64240000000007</v>
          </cell>
          <cell r="BD28">
            <v>580.23180000000002</v>
          </cell>
          <cell r="BE28">
            <v>483.52650000000006</v>
          </cell>
          <cell r="BF28">
            <v>386.82120000000003</v>
          </cell>
          <cell r="BG28">
            <v>290.11590000000001</v>
          </cell>
          <cell r="BH28">
            <v>193.41060000000002</v>
          </cell>
          <cell r="BI28">
            <v>96.705300000000008</v>
          </cell>
          <cell r="BJ28">
            <v>1090</v>
          </cell>
          <cell r="BK28">
            <v>927</v>
          </cell>
          <cell r="BL28">
            <v>763</v>
          </cell>
          <cell r="BM28">
            <v>600</v>
          </cell>
          <cell r="BN28">
            <v>491</v>
          </cell>
          <cell r="BO28">
            <v>436</v>
          </cell>
          <cell r="BP28">
            <v>327</v>
          </cell>
          <cell r="BQ28">
            <v>273</v>
          </cell>
          <cell r="BR28">
            <v>218</v>
          </cell>
          <cell r="BS28">
            <v>164</v>
          </cell>
          <cell r="BT28">
            <v>109</v>
          </cell>
          <cell r="BU28">
            <v>55</v>
          </cell>
          <cell r="BV28">
            <v>210000</v>
          </cell>
          <cell r="BW28">
            <v>126000</v>
          </cell>
          <cell r="BX28">
            <v>105000</v>
          </cell>
          <cell r="BY28">
            <v>84000</v>
          </cell>
          <cell r="BZ28">
            <v>23</v>
          </cell>
          <cell r="CA28">
            <v>24</v>
          </cell>
          <cell r="CB28">
            <v>25</v>
          </cell>
          <cell r="CC28">
            <v>26</v>
          </cell>
          <cell r="CD28">
            <v>27</v>
          </cell>
          <cell r="CE28">
            <v>28</v>
          </cell>
          <cell r="CF28">
            <v>29</v>
          </cell>
          <cell r="CG28">
            <v>30</v>
          </cell>
          <cell r="CH28">
            <v>1</v>
          </cell>
          <cell r="CI28">
            <v>24</v>
          </cell>
          <cell r="CJ28">
            <v>69</v>
          </cell>
          <cell r="CK28">
            <v>48</v>
          </cell>
          <cell r="CL28">
            <v>93</v>
          </cell>
          <cell r="CM28">
            <v>23</v>
          </cell>
          <cell r="CN28">
            <v>46</v>
          </cell>
          <cell r="CO28">
            <v>3</v>
          </cell>
          <cell r="CP28">
            <v>92</v>
          </cell>
          <cell r="CQ28">
            <v>93</v>
          </cell>
          <cell r="CR28">
            <v>28</v>
          </cell>
          <cell r="CS28">
            <v>106</v>
          </cell>
          <cell r="CT28">
            <v>159</v>
          </cell>
          <cell r="CU28">
            <v>212</v>
          </cell>
          <cell r="CV28">
            <v>32</v>
          </cell>
          <cell r="CW28">
            <v>32</v>
          </cell>
          <cell r="CX28">
            <v>1200</v>
          </cell>
          <cell r="CY28">
            <v>1600</v>
          </cell>
          <cell r="CZ28">
            <v>2200</v>
          </cell>
          <cell r="DA28">
            <v>250</v>
          </cell>
          <cell r="DB28">
            <v>200</v>
          </cell>
          <cell r="DC28">
            <v>292.56</v>
          </cell>
          <cell r="DD28">
            <v>438.8</v>
          </cell>
          <cell r="DE28">
            <v>511.97</v>
          </cell>
        </row>
        <row r="29">
          <cell r="J29">
            <v>675</v>
          </cell>
          <cell r="K29">
            <v>775</v>
          </cell>
          <cell r="L29">
            <v>875</v>
          </cell>
          <cell r="M29">
            <v>975</v>
          </cell>
          <cell r="N29">
            <v>875</v>
          </cell>
          <cell r="O29">
            <v>775</v>
          </cell>
          <cell r="P29">
            <v>675</v>
          </cell>
          <cell r="Q29">
            <v>2325</v>
          </cell>
          <cell r="R29">
            <v>1850</v>
          </cell>
          <cell r="S29">
            <v>1450</v>
          </cell>
          <cell r="T29">
            <v>625</v>
          </cell>
          <cell r="U29">
            <v>725</v>
          </cell>
          <cell r="V29">
            <v>825</v>
          </cell>
          <cell r="W29">
            <v>925</v>
          </cell>
          <cell r="X29">
            <v>825</v>
          </cell>
          <cell r="Y29">
            <v>725</v>
          </cell>
          <cell r="Z29">
            <v>625</v>
          </cell>
          <cell r="AA29">
            <v>350</v>
          </cell>
          <cell r="AB29">
            <v>650</v>
          </cell>
          <cell r="AC29">
            <v>750</v>
          </cell>
          <cell r="AD29">
            <v>850</v>
          </cell>
          <cell r="AE29">
            <v>950</v>
          </cell>
          <cell r="AF29">
            <v>850</v>
          </cell>
          <cell r="AG29">
            <v>750</v>
          </cell>
          <cell r="AH29">
            <v>825</v>
          </cell>
          <cell r="AI29">
            <v>1400</v>
          </cell>
          <cell r="AJ29">
            <v>1800</v>
          </cell>
          <cell r="AK29">
            <v>2425</v>
          </cell>
          <cell r="AL29">
            <v>1300</v>
          </cell>
          <cell r="AM29">
            <v>1700</v>
          </cell>
          <cell r="AN29">
            <v>2325</v>
          </cell>
          <cell r="AO29">
            <v>300</v>
          </cell>
          <cell r="AP29">
            <v>300</v>
          </cell>
          <cell r="AQ29">
            <v>2325</v>
          </cell>
          <cell r="AR29">
            <v>1700</v>
          </cell>
          <cell r="AS29">
            <v>1300</v>
          </cell>
          <cell r="AT29">
            <v>1.5</v>
          </cell>
          <cell r="AU29">
            <v>470000</v>
          </cell>
          <cell r="AV29">
            <v>11197.45</v>
          </cell>
          <cell r="AW29">
            <v>10637.58</v>
          </cell>
          <cell r="AX29">
            <v>2127.5160000000001</v>
          </cell>
          <cell r="AY29">
            <v>1808.3886000000002</v>
          </cell>
          <cell r="AZ29">
            <v>1489.2612000000001</v>
          </cell>
          <cell r="BA29">
            <v>1170.1338000000001</v>
          </cell>
          <cell r="BB29">
            <v>957.38220000000001</v>
          </cell>
          <cell r="BC29">
            <v>851.00639999999999</v>
          </cell>
          <cell r="BD29">
            <v>638.25479999999993</v>
          </cell>
          <cell r="BE29">
            <v>531.87900000000002</v>
          </cell>
          <cell r="BF29">
            <v>425.50319999999999</v>
          </cell>
          <cell r="BG29">
            <v>319.12739999999997</v>
          </cell>
          <cell r="BH29">
            <v>212.7516</v>
          </cell>
          <cell r="BI29">
            <v>106.3758</v>
          </cell>
          <cell r="BJ29">
            <v>1125</v>
          </cell>
          <cell r="BK29">
            <v>956</v>
          </cell>
          <cell r="BL29">
            <v>788</v>
          </cell>
          <cell r="BM29">
            <v>619</v>
          </cell>
          <cell r="BN29">
            <v>506</v>
          </cell>
          <cell r="BO29">
            <v>450</v>
          </cell>
          <cell r="BP29">
            <v>338</v>
          </cell>
          <cell r="BQ29">
            <v>281</v>
          </cell>
          <cell r="BR29">
            <v>225</v>
          </cell>
          <cell r="BS29">
            <v>169</v>
          </cell>
          <cell r="BT29">
            <v>113</v>
          </cell>
          <cell r="BU29">
            <v>56</v>
          </cell>
          <cell r="BV29">
            <v>215000</v>
          </cell>
          <cell r="BW29">
            <v>129000</v>
          </cell>
          <cell r="BX29">
            <v>107500</v>
          </cell>
          <cell r="BY29">
            <v>86000</v>
          </cell>
          <cell r="BZ29">
            <v>24</v>
          </cell>
          <cell r="CA29">
            <v>25</v>
          </cell>
          <cell r="CB29">
            <v>26</v>
          </cell>
          <cell r="CC29">
            <v>27</v>
          </cell>
          <cell r="CD29">
            <v>28</v>
          </cell>
          <cell r="CE29">
            <v>29</v>
          </cell>
          <cell r="CF29">
            <v>30</v>
          </cell>
          <cell r="CG29">
            <v>31</v>
          </cell>
          <cell r="CH29">
            <v>1</v>
          </cell>
          <cell r="CI29">
            <v>25</v>
          </cell>
          <cell r="CJ29">
            <v>72</v>
          </cell>
          <cell r="CK29">
            <v>50</v>
          </cell>
          <cell r="CL29">
            <v>97</v>
          </cell>
          <cell r="CM29">
            <v>24</v>
          </cell>
          <cell r="CN29">
            <v>48</v>
          </cell>
          <cell r="CO29">
            <v>3</v>
          </cell>
          <cell r="CP29">
            <v>96</v>
          </cell>
          <cell r="CQ29">
            <v>97</v>
          </cell>
          <cell r="CR29">
            <v>29</v>
          </cell>
          <cell r="CS29">
            <v>104</v>
          </cell>
          <cell r="CT29">
            <v>156</v>
          </cell>
          <cell r="CU29">
            <v>208</v>
          </cell>
          <cell r="CV29">
            <v>33</v>
          </cell>
          <cell r="CW29">
            <v>33</v>
          </cell>
          <cell r="CX29">
            <v>1250</v>
          </cell>
          <cell r="CY29">
            <v>1650</v>
          </cell>
          <cell r="CZ29">
            <v>2275</v>
          </cell>
          <cell r="DA29">
            <v>250</v>
          </cell>
          <cell r="DB29">
            <v>200</v>
          </cell>
          <cell r="DC29">
            <v>307.19</v>
          </cell>
          <cell r="DD29">
            <v>460.74</v>
          </cell>
          <cell r="DE29">
            <v>537.57000000000005</v>
          </cell>
        </row>
        <row r="30">
          <cell r="J30">
            <v>675</v>
          </cell>
          <cell r="K30">
            <v>775</v>
          </cell>
          <cell r="L30">
            <v>875</v>
          </cell>
          <cell r="M30">
            <v>975</v>
          </cell>
          <cell r="N30">
            <v>875</v>
          </cell>
          <cell r="O30">
            <v>775</v>
          </cell>
          <cell r="P30">
            <v>675</v>
          </cell>
          <cell r="Q30">
            <v>2325</v>
          </cell>
          <cell r="R30">
            <v>1850</v>
          </cell>
          <cell r="S30">
            <v>1450</v>
          </cell>
          <cell r="T30">
            <v>625</v>
          </cell>
          <cell r="U30">
            <v>725</v>
          </cell>
          <cell r="V30">
            <v>825</v>
          </cell>
          <cell r="W30">
            <v>925</v>
          </cell>
          <cell r="X30">
            <v>825</v>
          </cell>
          <cell r="Y30">
            <v>725</v>
          </cell>
          <cell r="Z30">
            <v>625</v>
          </cell>
          <cell r="AA30">
            <v>350</v>
          </cell>
          <cell r="AB30">
            <v>650</v>
          </cell>
          <cell r="AC30">
            <v>750</v>
          </cell>
          <cell r="AD30">
            <v>850</v>
          </cell>
          <cell r="AE30">
            <v>950</v>
          </cell>
          <cell r="AF30">
            <v>850</v>
          </cell>
          <cell r="AG30">
            <v>750</v>
          </cell>
          <cell r="AH30">
            <v>825</v>
          </cell>
          <cell r="AI30">
            <v>1400</v>
          </cell>
          <cell r="AJ30">
            <v>1800</v>
          </cell>
          <cell r="AK30">
            <v>2425</v>
          </cell>
          <cell r="AL30">
            <v>1300</v>
          </cell>
          <cell r="AM30">
            <v>1700</v>
          </cell>
          <cell r="AN30">
            <v>2325</v>
          </cell>
          <cell r="AO30">
            <v>300</v>
          </cell>
          <cell r="AP30">
            <v>300</v>
          </cell>
          <cell r="AQ30">
            <v>2325</v>
          </cell>
          <cell r="AR30">
            <v>1700</v>
          </cell>
          <cell r="AS30">
            <v>1300</v>
          </cell>
          <cell r="AT30">
            <v>1.5</v>
          </cell>
          <cell r="AU30">
            <v>485000</v>
          </cell>
          <cell r="AV30">
            <v>12317.2</v>
          </cell>
          <cell r="AW30">
            <v>11701.34</v>
          </cell>
          <cell r="AX30">
            <v>2340.268</v>
          </cell>
          <cell r="AY30">
            <v>1989.2278000000001</v>
          </cell>
          <cell r="AZ30">
            <v>1638.1876000000002</v>
          </cell>
          <cell r="BA30">
            <v>1287.1474000000001</v>
          </cell>
          <cell r="BB30">
            <v>1053.1206</v>
          </cell>
          <cell r="BC30">
            <v>936.10720000000003</v>
          </cell>
          <cell r="BD30">
            <v>702.08039999999994</v>
          </cell>
          <cell r="BE30">
            <v>585.06700000000001</v>
          </cell>
          <cell r="BF30">
            <v>468.05360000000002</v>
          </cell>
          <cell r="BG30">
            <v>351.04019999999997</v>
          </cell>
          <cell r="BH30">
            <v>234.02680000000001</v>
          </cell>
          <cell r="BI30">
            <v>117.0134</v>
          </cell>
          <cell r="BJ30">
            <v>1125</v>
          </cell>
          <cell r="BK30">
            <v>956</v>
          </cell>
          <cell r="BL30">
            <v>788</v>
          </cell>
          <cell r="BM30">
            <v>619</v>
          </cell>
          <cell r="BN30">
            <v>506</v>
          </cell>
          <cell r="BO30">
            <v>450</v>
          </cell>
          <cell r="BP30">
            <v>338</v>
          </cell>
          <cell r="BQ30">
            <v>281</v>
          </cell>
          <cell r="BR30">
            <v>225</v>
          </cell>
          <cell r="BS30">
            <v>169</v>
          </cell>
          <cell r="BT30">
            <v>113</v>
          </cell>
          <cell r="BU30">
            <v>56</v>
          </cell>
          <cell r="BV30">
            <v>220000</v>
          </cell>
          <cell r="BW30">
            <v>132000</v>
          </cell>
          <cell r="BX30">
            <v>110000</v>
          </cell>
          <cell r="BY30">
            <v>88000</v>
          </cell>
          <cell r="BZ30">
            <v>25</v>
          </cell>
          <cell r="CA30">
            <v>26</v>
          </cell>
          <cell r="CB30">
            <v>27</v>
          </cell>
          <cell r="CC30">
            <v>28</v>
          </cell>
          <cell r="CD30">
            <v>29</v>
          </cell>
          <cell r="CE30">
            <v>30</v>
          </cell>
          <cell r="CF30">
            <v>31</v>
          </cell>
          <cell r="CG30">
            <v>32</v>
          </cell>
          <cell r="CH30">
            <v>1</v>
          </cell>
          <cell r="CI30">
            <v>26</v>
          </cell>
          <cell r="CJ30">
            <v>75</v>
          </cell>
          <cell r="CK30">
            <v>52</v>
          </cell>
          <cell r="CL30">
            <v>101</v>
          </cell>
          <cell r="CM30">
            <v>25</v>
          </cell>
          <cell r="CN30">
            <v>50</v>
          </cell>
          <cell r="CO30">
            <v>3</v>
          </cell>
          <cell r="CP30">
            <v>100</v>
          </cell>
          <cell r="CQ30">
            <v>101</v>
          </cell>
          <cell r="CR30">
            <v>30</v>
          </cell>
          <cell r="CS30">
            <v>102</v>
          </cell>
          <cell r="CT30">
            <v>156</v>
          </cell>
          <cell r="CU30">
            <v>208</v>
          </cell>
          <cell r="CV30">
            <v>34</v>
          </cell>
          <cell r="CW30">
            <v>34</v>
          </cell>
          <cell r="CX30">
            <v>1250</v>
          </cell>
          <cell r="CY30">
            <v>1650</v>
          </cell>
          <cell r="CZ30">
            <v>2275</v>
          </cell>
          <cell r="DA30">
            <v>250</v>
          </cell>
          <cell r="DB30">
            <v>200</v>
          </cell>
          <cell r="DC30">
            <v>322.55</v>
          </cell>
          <cell r="DD30">
            <v>483.78</v>
          </cell>
          <cell r="DE30">
            <v>564.45000000000005</v>
          </cell>
        </row>
        <row r="31">
          <cell r="J31">
            <v>700</v>
          </cell>
          <cell r="K31">
            <v>800</v>
          </cell>
          <cell r="L31">
            <v>900</v>
          </cell>
          <cell r="M31">
            <v>1000</v>
          </cell>
          <cell r="N31">
            <v>900</v>
          </cell>
          <cell r="O31">
            <v>800</v>
          </cell>
          <cell r="P31">
            <v>700</v>
          </cell>
          <cell r="Q31">
            <v>2400</v>
          </cell>
          <cell r="R31">
            <v>1900</v>
          </cell>
          <cell r="S31">
            <v>1500</v>
          </cell>
          <cell r="T31">
            <v>650</v>
          </cell>
          <cell r="U31">
            <v>750</v>
          </cell>
          <cell r="V31">
            <v>850</v>
          </cell>
          <cell r="W31">
            <v>950</v>
          </cell>
          <cell r="X31">
            <v>850</v>
          </cell>
          <cell r="Y31">
            <v>750</v>
          </cell>
          <cell r="Z31">
            <v>650</v>
          </cell>
          <cell r="AA31">
            <v>350</v>
          </cell>
          <cell r="AB31">
            <v>675</v>
          </cell>
          <cell r="AC31">
            <v>775</v>
          </cell>
          <cell r="AD31">
            <v>875</v>
          </cell>
          <cell r="AE31">
            <v>975</v>
          </cell>
          <cell r="AF31">
            <v>875</v>
          </cell>
          <cell r="AG31">
            <v>775</v>
          </cell>
          <cell r="AH31">
            <v>850</v>
          </cell>
          <cell r="AI31">
            <v>1450</v>
          </cell>
          <cell r="AJ31">
            <v>1850</v>
          </cell>
          <cell r="AK31">
            <v>2500</v>
          </cell>
          <cell r="AL31">
            <v>1350</v>
          </cell>
          <cell r="AM31">
            <v>1750</v>
          </cell>
          <cell r="AN31">
            <v>2400</v>
          </cell>
          <cell r="AO31">
            <v>300</v>
          </cell>
          <cell r="AP31">
            <v>300</v>
          </cell>
          <cell r="AQ31">
            <v>2400</v>
          </cell>
          <cell r="AR31">
            <v>1750</v>
          </cell>
          <cell r="AS31">
            <v>1350</v>
          </cell>
          <cell r="AT31">
            <v>2</v>
          </cell>
          <cell r="AU31">
            <v>485000</v>
          </cell>
          <cell r="AV31">
            <v>12317.2</v>
          </cell>
          <cell r="AW31">
            <v>11701.34</v>
          </cell>
          <cell r="AX31">
            <v>2340.268</v>
          </cell>
          <cell r="AY31">
            <v>1989.2278000000001</v>
          </cell>
          <cell r="AZ31">
            <v>1638.1876000000002</v>
          </cell>
          <cell r="BA31">
            <v>1287.1474000000001</v>
          </cell>
          <cell r="BB31">
            <v>1053.1206</v>
          </cell>
          <cell r="BC31">
            <v>936.10720000000003</v>
          </cell>
          <cell r="BD31">
            <v>702.08039999999994</v>
          </cell>
          <cell r="BE31">
            <v>585.06700000000001</v>
          </cell>
          <cell r="BF31">
            <v>468.05360000000002</v>
          </cell>
          <cell r="BG31">
            <v>351.04019999999997</v>
          </cell>
          <cell r="BH31">
            <v>234.02680000000001</v>
          </cell>
          <cell r="BI31">
            <v>117.0134</v>
          </cell>
          <cell r="BJ31">
            <v>1160</v>
          </cell>
          <cell r="BK31">
            <v>986</v>
          </cell>
          <cell r="BL31">
            <v>812</v>
          </cell>
          <cell r="BM31">
            <v>638</v>
          </cell>
          <cell r="BN31">
            <v>522</v>
          </cell>
          <cell r="BO31">
            <v>464</v>
          </cell>
          <cell r="BP31">
            <v>348</v>
          </cell>
          <cell r="BQ31">
            <v>290</v>
          </cell>
          <cell r="BR31">
            <v>232</v>
          </cell>
          <cell r="BS31">
            <v>174</v>
          </cell>
          <cell r="BT31">
            <v>116</v>
          </cell>
          <cell r="BU31">
            <v>58</v>
          </cell>
          <cell r="BV31">
            <v>220000</v>
          </cell>
          <cell r="BW31">
            <v>132000</v>
          </cell>
          <cell r="BX31">
            <v>110000</v>
          </cell>
          <cell r="BY31">
            <v>88000</v>
          </cell>
          <cell r="BZ31">
            <v>25</v>
          </cell>
          <cell r="CA31">
            <v>26</v>
          </cell>
          <cell r="CB31">
            <v>27</v>
          </cell>
          <cell r="CC31">
            <v>28</v>
          </cell>
          <cell r="CD31">
            <v>29</v>
          </cell>
          <cell r="CE31">
            <v>30</v>
          </cell>
          <cell r="CF31">
            <v>31</v>
          </cell>
          <cell r="CG31">
            <v>32</v>
          </cell>
          <cell r="CH31">
            <v>1</v>
          </cell>
          <cell r="CI31">
            <v>26</v>
          </cell>
          <cell r="CJ31">
            <v>75</v>
          </cell>
          <cell r="CK31">
            <v>52</v>
          </cell>
          <cell r="CL31">
            <v>101</v>
          </cell>
          <cell r="CM31">
            <v>25</v>
          </cell>
          <cell r="CN31">
            <v>50</v>
          </cell>
          <cell r="CO31">
            <v>3</v>
          </cell>
          <cell r="CP31">
            <v>100</v>
          </cell>
          <cell r="CQ31">
            <v>101</v>
          </cell>
          <cell r="CR31">
            <v>30</v>
          </cell>
          <cell r="CS31">
            <v>102</v>
          </cell>
          <cell r="CT31">
            <v>153</v>
          </cell>
          <cell r="CU31">
            <v>204</v>
          </cell>
          <cell r="CV31">
            <v>34</v>
          </cell>
          <cell r="CW31">
            <v>34</v>
          </cell>
          <cell r="CX31">
            <v>1300</v>
          </cell>
          <cell r="CY31">
            <v>1700</v>
          </cell>
          <cell r="CZ31">
            <v>2350</v>
          </cell>
          <cell r="DA31">
            <v>250</v>
          </cell>
          <cell r="DB31">
            <v>200</v>
          </cell>
          <cell r="DC31">
            <v>322.55</v>
          </cell>
          <cell r="DD31">
            <v>483.78</v>
          </cell>
          <cell r="DE31">
            <v>564.45000000000005</v>
          </cell>
        </row>
        <row r="32">
          <cell r="J32">
            <v>725</v>
          </cell>
          <cell r="K32">
            <v>825</v>
          </cell>
          <cell r="L32">
            <v>925</v>
          </cell>
          <cell r="M32">
            <v>1025</v>
          </cell>
          <cell r="N32">
            <v>925</v>
          </cell>
          <cell r="O32">
            <v>825</v>
          </cell>
          <cell r="P32">
            <v>725</v>
          </cell>
          <cell r="Q32">
            <v>2475</v>
          </cell>
          <cell r="R32">
            <v>1950</v>
          </cell>
          <cell r="S32">
            <v>1550</v>
          </cell>
          <cell r="T32">
            <v>675</v>
          </cell>
          <cell r="U32">
            <v>775</v>
          </cell>
          <cell r="V32">
            <v>875</v>
          </cell>
          <cell r="W32">
            <v>975</v>
          </cell>
          <cell r="X32">
            <v>875</v>
          </cell>
          <cell r="Y32">
            <v>775</v>
          </cell>
          <cell r="Z32">
            <v>675</v>
          </cell>
          <cell r="AA32">
            <v>350</v>
          </cell>
          <cell r="AB32">
            <v>700</v>
          </cell>
          <cell r="AC32">
            <v>800</v>
          </cell>
          <cell r="AD32">
            <v>900</v>
          </cell>
          <cell r="AE32">
            <v>1000</v>
          </cell>
          <cell r="AF32">
            <v>900</v>
          </cell>
          <cell r="AG32">
            <v>800</v>
          </cell>
          <cell r="AH32">
            <v>875</v>
          </cell>
          <cell r="AI32">
            <v>1500</v>
          </cell>
          <cell r="AJ32">
            <v>1900</v>
          </cell>
          <cell r="AK32">
            <v>2575</v>
          </cell>
          <cell r="AL32">
            <v>1400</v>
          </cell>
          <cell r="AM32">
            <v>1800</v>
          </cell>
          <cell r="AN32">
            <v>2475</v>
          </cell>
          <cell r="AO32">
            <v>300</v>
          </cell>
          <cell r="AP32">
            <v>300</v>
          </cell>
          <cell r="AQ32">
            <v>2475</v>
          </cell>
          <cell r="AR32">
            <v>1800</v>
          </cell>
          <cell r="AS32">
            <v>1400</v>
          </cell>
          <cell r="AT32">
            <v>3.6</v>
          </cell>
          <cell r="AU32">
            <v>500000</v>
          </cell>
          <cell r="AV32">
            <v>13548.92</v>
          </cell>
          <cell r="AW32">
            <v>12871.47</v>
          </cell>
          <cell r="AX32">
            <v>2574.2939999999999</v>
          </cell>
          <cell r="AY32">
            <v>2188.1498999999999</v>
          </cell>
          <cell r="AZ32">
            <v>1802.0058000000001</v>
          </cell>
          <cell r="BA32">
            <v>1415.8616999999999</v>
          </cell>
          <cell r="BB32">
            <v>1158.4322999999999</v>
          </cell>
          <cell r="BC32">
            <v>1029.7175999999999</v>
          </cell>
          <cell r="BD32">
            <v>772.28819999999996</v>
          </cell>
          <cell r="BE32">
            <v>643.57349999999997</v>
          </cell>
          <cell r="BF32">
            <v>514.85879999999997</v>
          </cell>
          <cell r="BG32">
            <v>386.14409999999998</v>
          </cell>
          <cell r="BH32">
            <v>257.42939999999999</v>
          </cell>
          <cell r="BI32">
            <v>128.71469999999999</v>
          </cell>
          <cell r="BJ32">
            <v>1195</v>
          </cell>
          <cell r="BK32">
            <v>1016</v>
          </cell>
          <cell r="BL32">
            <v>837</v>
          </cell>
          <cell r="BM32">
            <v>657</v>
          </cell>
          <cell r="BN32">
            <v>538</v>
          </cell>
          <cell r="BO32">
            <v>478</v>
          </cell>
          <cell r="BP32">
            <v>359</v>
          </cell>
          <cell r="BQ32">
            <v>299</v>
          </cell>
          <cell r="BR32">
            <v>239</v>
          </cell>
          <cell r="BS32">
            <v>179</v>
          </cell>
          <cell r="BT32">
            <v>120</v>
          </cell>
          <cell r="BU32">
            <v>60</v>
          </cell>
          <cell r="BV32">
            <v>225000</v>
          </cell>
          <cell r="BW32">
            <v>135000</v>
          </cell>
          <cell r="BX32">
            <v>112500</v>
          </cell>
          <cell r="BY32">
            <v>90000</v>
          </cell>
          <cell r="BZ32">
            <v>26</v>
          </cell>
          <cell r="CA32">
            <v>27</v>
          </cell>
          <cell r="CB32">
            <v>28</v>
          </cell>
          <cell r="CC32">
            <v>29</v>
          </cell>
          <cell r="CD32">
            <v>30</v>
          </cell>
          <cell r="CE32">
            <v>31</v>
          </cell>
          <cell r="CF32">
            <v>32</v>
          </cell>
          <cell r="CG32">
            <v>33</v>
          </cell>
          <cell r="CH32">
            <v>1</v>
          </cell>
          <cell r="CI32">
            <v>27</v>
          </cell>
          <cell r="CJ32">
            <v>78</v>
          </cell>
          <cell r="CK32">
            <v>54</v>
          </cell>
          <cell r="CL32">
            <v>105</v>
          </cell>
          <cell r="CM32">
            <v>26</v>
          </cell>
          <cell r="CN32">
            <v>52</v>
          </cell>
          <cell r="CO32">
            <v>3</v>
          </cell>
          <cell r="CP32">
            <v>104</v>
          </cell>
          <cell r="CQ32">
            <v>105</v>
          </cell>
          <cell r="CR32">
            <v>31</v>
          </cell>
          <cell r="CS32">
            <v>100</v>
          </cell>
          <cell r="CT32">
            <v>150</v>
          </cell>
          <cell r="CU32">
            <v>200</v>
          </cell>
          <cell r="CV32">
            <v>35</v>
          </cell>
          <cell r="CW32">
            <v>35</v>
          </cell>
          <cell r="CX32">
            <v>1350</v>
          </cell>
          <cell r="CY32">
            <v>1750</v>
          </cell>
          <cell r="CZ32">
            <v>2425</v>
          </cell>
          <cell r="DA32">
            <v>250</v>
          </cell>
          <cell r="DB32">
            <v>200</v>
          </cell>
          <cell r="DC32">
            <v>338.68</v>
          </cell>
          <cell r="DD32">
            <v>507.97</v>
          </cell>
          <cell r="DE32">
            <v>592.66999999999996</v>
          </cell>
        </row>
        <row r="33">
          <cell r="J33">
            <v>750</v>
          </cell>
          <cell r="K33">
            <v>850</v>
          </cell>
          <cell r="L33">
            <v>950</v>
          </cell>
          <cell r="M33">
            <v>1050</v>
          </cell>
          <cell r="N33">
            <v>950</v>
          </cell>
          <cell r="O33">
            <v>850</v>
          </cell>
          <cell r="P33">
            <v>750</v>
          </cell>
          <cell r="Q33">
            <v>2550</v>
          </cell>
          <cell r="R33">
            <v>2000</v>
          </cell>
          <cell r="S33">
            <v>1600</v>
          </cell>
          <cell r="T33">
            <v>700</v>
          </cell>
          <cell r="U33">
            <v>800</v>
          </cell>
          <cell r="V33">
            <v>900</v>
          </cell>
          <cell r="W33">
            <v>1000</v>
          </cell>
          <cell r="X33">
            <v>900</v>
          </cell>
          <cell r="Y33">
            <v>800</v>
          </cell>
          <cell r="Z33">
            <v>700</v>
          </cell>
          <cell r="AA33">
            <v>350</v>
          </cell>
          <cell r="AB33">
            <v>725</v>
          </cell>
          <cell r="AC33">
            <v>825</v>
          </cell>
          <cell r="AD33">
            <v>925</v>
          </cell>
          <cell r="AE33">
            <v>1025</v>
          </cell>
          <cell r="AF33">
            <v>925</v>
          </cell>
          <cell r="AG33">
            <v>825</v>
          </cell>
          <cell r="AH33">
            <v>900</v>
          </cell>
          <cell r="AI33">
            <v>1550</v>
          </cell>
          <cell r="AJ33">
            <v>1950</v>
          </cell>
          <cell r="AK33">
            <v>2650</v>
          </cell>
          <cell r="AL33">
            <v>1450</v>
          </cell>
          <cell r="AM33">
            <v>1850</v>
          </cell>
          <cell r="AN33">
            <v>2550</v>
          </cell>
          <cell r="AO33">
            <v>300</v>
          </cell>
          <cell r="AP33">
            <v>300</v>
          </cell>
          <cell r="AQ33">
            <v>2550</v>
          </cell>
          <cell r="AR33">
            <v>1850</v>
          </cell>
          <cell r="AS33">
            <v>1450</v>
          </cell>
          <cell r="AT33">
            <v>5</v>
          </cell>
          <cell r="AU33">
            <v>515000</v>
          </cell>
          <cell r="AV33">
            <v>14903.81</v>
          </cell>
          <cell r="AW33">
            <v>14158.62</v>
          </cell>
          <cell r="AX33">
            <v>2831.7240000000002</v>
          </cell>
          <cell r="AY33">
            <v>2406.9654000000005</v>
          </cell>
          <cell r="AZ33">
            <v>1982.2068000000004</v>
          </cell>
          <cell r="BA33">
            <v>1557.4482</v>
          </cell>
          <cell r="BB33">
            <v>1274.2758000000001</v>
          </cell>
          <cell r="BC33">
            <v>1132.6896000000002</v>
          </cell>
          <cell r="BD33">
            <v>849.5172</v>
          </cell>
          <cell r="BE33">
            <v>707.93100000000004</v>
          </cell>
          <cell r="BF33">
            <v>566.34480000000008</v>
          </cell>
          <cell r="BG33">
            <v>424.7586</v>
          </cell>
          <cell r="BH33">
            <v>283.17240000000004</v>
          </cell>
          <cell r="BI33">
            <v>141.58620000000002</v>
          </cell>
          <cell r="BJ33">
            <v>1230</v>
          </cell>
          <cell r="BK33">
            <v>1046</v>
          </cell>
          <cell r="BL33">
            <v>861</v>
          </cell>
          <cell r="BM33">
            <v>677</v>
          </cell>
          <cell r="BN33">
            <v>554</v>
          </cell>
          <cell r="BO33">
            <v>492</v>
          </cell>
          <cell r="BP33">
            <v>369</v>
          </cell>
          <cell r="BQ33">
            <v>308</v>
          </cell>
          <cell r="BR33">
            <v>246</v>
          </cell>
          <cell r="BS33">
            <v>185</v>
          </cell>
          <cell r="BT33">
            <v>123</v>
          </cell>
          <cell r="BU33">
            <v>62</v>
          </cell>
          <cell r="BV33">
            <v>230000</v>
          </cell>
          <cell r="BW33">
            <v>138000</v>
          </cell>
          <cell r="BX33">
            <v>115000</v>
          </cell>
          <cell r="BY33">
            <v>92000</v>
          </cell>
          <cell r="BZ33">
            <v>27</v>
          </cell>
          <cell r="CA33">
            <v>28</v>
          </cell>
          <cell r="CB33">
            <v>29</v>
          </cell>
          <cell r="CC33">
            <v>30</v>
          </cell>
          <cell r="CD33">
            <v>31</v>
          </cell>
          <cell r="CE33">
            <v>32</v>
          </cell>
          <cell r="CF33">
            <v>33</v>
          </cell>
          <cell r="CG33">
            <v>34</v>
          </cell>
          <cell r="CH33">
            <v>1</v>
          </cell>
          <cell r="CI33">
            <v>28</v>
          </cell>
          <cell r="CJ33">
            <v>81</v>
          </cell>
          <cell r="CK33">
            <v>56</v>
          </cell>
          <cell r="CL33">
            <v>109</v>
          </cell>
          <cell r="CM33">
            <v>27</v>
          </cell>
          <cell r="CN33">
            <v>54</v>
          </cell>
          <cell r="CO33">
            <v>3</v>
          </cell>
          <cell r="CP33">
            <v>108</v>
          </cell>
          <cell r="CQ33">
            <v>109</v>
          </cell>
          <cell r="CR33">
            <v>32</v>
          </cell>
          <cell r="CS33">
            <v>98</v>
          </cell>
          <cell r="CT33">
            <v>147</v>
          </cell>
          <cell r="CU33">
            <v>196</v>
          </cell>
          <cell r="CV33">
            <v>36</v>
          </cell>
          <cell r="CW33">
            <v>36</v>
          </cell>
          <cell r="CX33">
            <v>1400</v>
          </cell>
          <cell r="CY33">
            <v>1800</v>
          </cell>
          <cell r="CZ33">
            <v>2500</v>
          </cell>
          <cell r="DA33">
            <v>250</v>
          </cell>
          <cell r="DB33">
            <v>200</v>
          </cell>
          <cell r="DC33">
            <v>355.61</v>
          </cell>
          <cell r="DD33">
            <v>533.37</v>
          </cell>
          <cell r="DE33">
            <v>622.29999999999995</v>
          </cell>
        </row>
        <row r="34">
          <cell r="J34">
            <v>775</v>
          </cell>
          <cell r="K34">
            <v>875</v>
          </cell>
          <cell r="L34">
            <v>975</v>
          </cell>
          <cell r="M34">
            <v>1075</v>
          </cell>
          <cell r="N34">
            <v>975</v>
          </cell>
          <cell r="O34">
            <v>875</v>
          </cell>
          <cell r="P34">
            <v>775</v>
          </cell>
          <cell r="Q34">
            <v>2625</v>
          </cell>
          <cell r="R34">
            <v>2050</v>
          </cell>
          <cell r="S34">
            <v>1650</v>
          </cell>
          <cell r="T34">
            <v>725</v>
          </cell>
          <cell r="U34">
            <v>825</v>
          </cell>
          <cell r="V34">
            <v>925</v>
          </cell>
          <cell r="W34">
            <v>1025</v>
          </cell>
          <cell r="X34">
            <v>925</v>
          </cell>
          <cell r="Y34">
            <v>825</v>
          </cell>
          <cell r="Z34">
            <v>725</v>
          </cell>
          <cell r="AA34">
            <v>350</v>
          </cell>
          <cell r="AB34">
            <v>750</v>
          </cell>
          <cell r="AC34">
            <v>850</v>
          </cell>
          <cell r="AD34">
            <v>950</v>
          </cell>
          <cell r="AE34">
            <v>1050</v>
          </cell>
          <cell r="AF34">
            <v>950</v>
          </cell>
          <cell r="AG34">
            <v>850</v>
          </cell>
          <cell r="AH34">
            <v>925</v>
          </cell>
          <cell r="AI34">
            <v>1600</v>
          </cell>
          <cell r="AJ34">
            <v>2000</v>
          </cell>
          <cell r="AK34">
            <v>2725</v>
          </cell>
          <cell r="AL34">
            <v>1500</v>
          </cell>
          <cell r="AM34">
            <v>1900</v>
          </cell>
          <cell r="AN34">
            <v>2625</v>
          </cell>
          <cell r="AO34">
            <v>300</v>
          </cell>
          <cell r="AP34">
            <v>300</v>
          </cell>
          <cell r="AQ34">
            <v>2625</v>
          </cell>
          <cell r="AR34">
            <v>1900</v>
          </cell>
          <cell r="AS34">
            <v>1500</v>
          </cell>
          <cell r="AT34">
            <v>6.9</v>
          </cell>
          <cell r="AU34">
            <v>530000</v>
          </cell>
          <cell r="AV34">
            <v>16394.189999999999</v>
          </cell>
          <cell r="AW34">
            <v>15574.48</v>
          </cell>
          <cell r="AX34">
            <v>3114.8960000000002</v>
          </cell>
          <cell r="AY34">
            <v>2647.6615999999999</v>
          </cell>
          <cell r="AZ34">
            <v>2180.4272000000001</v>
          </cell>
          <cell r="BA34">
            <v>1713.1928</v>
          </cell>
          <cell r="BB34">
            <v>1401.7031999999999</v>
          </cell>
          <cell r="BC34">
            <v>1245.9584</v>
          </cell>
          <cell r="BD34">
            <v>934.46879999999999</v>
          </cell>
          <cell r="BE34">
            <v>778.72400000000005</v>
          </cell>
          <cell r="BF34">
            <v>622.97919999999999</v>
          </cell>
          <cell r="BG34">
            <v>467.23439999999999</v>
          </cell>
          <cell r="BH34">
            <v>311.4896</v>
          </cell>
          <cell r="BI34">
            <v>155.7448</v>
          </cell>
          <cell r="BJ34">
            <v>1265</v>
          </cell>
          <cell r="BK34">
            <v>1075</v>
          </cell>
          <cell r="BL34">
            <v>886</v>
          </cell>
          <cell r="BM34">
            <v>696</v>
          </cell>
          <cell r="BN34">
            <v>569</v>
          </cell>
          <cell r="BO34">
            <v>506</v>
          </cell>
          <cell r="BP34">
            <v>380</v>
          </cell>
          <cell r="BQ34">
            <v>316</v>
          </cell>
          <cell r="BR34">
            <v>253</v>
          </cell>
          <cell r="BS34">
            <v>190</v>
          </cell>
          <cell r="BT34">
            <v>127</v>
          </cell>
          <cell r="BU34">
            <v>63</v>
          </cell>
          <cell r="BV34">
            <v>235000</v>
          </cell>
          <cell r="BW34">
            <v>141000</v>
          </cell>
          <cell r="BX34">
            <v>117500</v>
          </cell>
          <cell r="BY34">
            <v>94000</v>
          </cell>
          <cell r="BZ34">
            <v>28</v>
          </cell>
          <cell r="CA34">
            <v>29</v>
          </cell>
          <cell r="CB34">
            <v>30</v>
          </cell>
          <cell r="CC34">
            <v>31</v>
          </cell>
          <cell r="CD34">
            <v>32</v>
          </cell>
          <cell r="CE34">
            <v>33</v>
          </cell>
          <cell r="CF34">
            <v>34</v>
          </cell>
          <cell r="CG34">
            <v>35</v>
          </cell>
          <cell r="CH34">
            <v>1</v>
          </cell>
          <cell r="CI34">
            <v>29</v>
          </cell>
          <cell r="CJ34">
            <v>84</v>
          </cell>
          <cell r="CK34">
            <v>58</v>
          </cell>
          <cell r="CL34">
            <v>113</v>
          </cell>
          <cell r="CM34">
            <v>28</v>
          </cell>
          <cell r="CN34">
            <v>56</v>
          </cell>
          <cell r="CO34">
            <v>3</v>
          </cell>
          <cell r="CP34">
            <v>112</v>
          </cell>
          <cell r="CQ34">
            <v>113</v>
          </cell>
          <cell r="CR34">
            <v>33</v>
          </cell>
          <cell r="CS34">
            <v>96</v>
          </cell>
          <cell r="CT34">
            <v>144</v>
          </cell>
          <cell r="CU34">
            <v>192</v>
          </cell>
          <cell r="CV34">
            <v>37</v>
          </cell>
          <cell r="CW34">
            <v>37</v>
          </cell>
          <cell r="CX34">
            <v>1450</v>
          </cell>
          <cell r="CY34">
            <v>1850</v>
          </cell>
          <cell r="CZ34">
            <v>2575</v>
          </cell>
          <cell r="DA34">
            <v>250</v>
          </cell>
          <cell r="DB34">
            <v>200</v>
          </cell>
          <cell r="DC34">
            <v>373.39</v>
          </cell>
          <cell r="DD34">
            <v>560.04</v>
          </cell>
          <cell r="DE34">
            <v>653.41999999999996</v>
          </cell>
        </row>
        <row r="35">
          <cell r="J35">
            <v>800</v>
          </cell>
          <cell r="K35">
            <v>900</v>
          </cell>
          <cell r="L35">
            <v>1000</v>
          </cell>
          <cell r="M35">
            <v>1100</v>
          </cell>
          <cell r="N35">
            <v>1000</v>
          </cell>
          <cell r="O35">
            <v>900</v>
          </cell>
          <cell r="P35">
            <v>800</v>
          </cell>
          <cell r="Q35">
            <v>2700</v>
          </cell>
          <cell r="R35">
            <v>2100</v>
          </cell>
          <cell r="S35">
            <v>1700</v>
          </cell>
          <cell r="T35">
            <v>750</v>
          </cell>
          <cell r="U35">
            <v>850</v>
          </cell>
          <cell r="V35">
            <v>950</v>
          </cell>
          <cell r="W35">
            <v>1050</v>
          </cell>
          <cell r="X35">
            <v>950</v>
          </cell>
          <cell r="Y35">
            <v>850</v>
          </cell>
          <cell r="Z35">
            <v>750</v>
          </cell>
          <cell r="AA35">
            <v>350</v>
          </cell>
          <cell r="AB35">
            <v>775</v>
          </cell>
          <cell r="AC35">
            <v>875</v>
          </cell>
          <cell r="AD35">
            <v>975</v>
          </cell>
          <cell r="AE35">
            <v>1075</v>
          </cell>
          <cell r="AF35">
            <v>975</v>
          </cell>
          <cell r="AG35">
            <v>875</v>
          </cell>
          <cell r="AH35">
            <v>950</v>
          </cell>
          <cell r="AI35">
            <v>1650</v>
          </cell>
          <cell r="AJ35">
            <v>2050</v>
          </cell>
          <cell r="AK35">
            <v>2800</v>
          </cell>
          <cell r="AL35">
            <v>1550</v>
          </cell>
          <cell r="AM35">
            <v>1950</v>
          </cell>
          <cell r="AN35">
            <v>2700</v>
          </cell>
          <cell r="AO35">
            <v>300</v>
          </cell>
          <cell r="AP35">
            <v>300</v>
          </cell>
          <cell r="AQ35">
            <v>2700</v>
          </cell>
          <cell r="AR35">
            <v>1950</v>
          </cell>
          <cell r="AS35">
            <v>1550</v>
          </cell>
          <cell r="AT35">
            <v>7</v>
          </cell>
          <cell r="AU35">
            <v>545000</v>
          </cell>
          <cell r="AV35">
            <v>18033.61</v>
          </cell>
          <cell r="AW35">
            <v>17131.93</v>
          </cell>
          <cell r="AX35">
            <v>3426.3860000000004</v>
          </cell>
          <cell r="AY35">
            <v>2912.4281000000001</v>
          </cell>
          <cell r="AZ35">
            <v>2398.4702000000002</v>
          </cell>
          <cell r="BA35">
            <v>1884.5123000000001</v>
          </cell>
          <cell r="BB35">
            <v>1541.8736999999999</v>
          </cell>
          <cell r="BC35">
            <v>1370.5544</v>
          </cell>
          <cell r="BD35">
            <v>1027.9158</v>
          </cell>
          <cell r="BE35">
            <v>856.59650000000011</v>
          </cell>
          <cell r="BF35">
            <v>685.27719999999999</v>
          </cell>
          <cell r="BG35">
            <v>513.9579</v>
          </cell>
          <cell r="BH35">
            <v>342.6386</v>
          </cell>
          <cell r="BI35">
            <v>171.3193</v>
          </cell>
          <cell r="BJ35">
            <v>1300</v>
          </cell>
          <cell r="BK35">
            <v>1105</v>
          </cell>
          <cell r="BL35">
            <v>910</v>
          </cell>
          <cell r="BM35">
            <v>715</v>
          </cell>
          <cell r="BN35">
            <v>585</v>
          </cell>
          <cell r="BO35">
            <v>520</v>
          </cell>
          <cell r="BP35">
            <v>390</v>
          </cell>
          <cell r="BQ35">
            <v>325</v>
          </cell>
          <cell r="BR35">
            <v>260</v>
          </cell>
          <cell r="BS35">
            <v>195</v>
          </cell>
          <cell r="BT35">
            <v>130</v>
          </cell>
          <cell r="BU35">
            <v>65</v>
          </cell>
          <cell r="BV35">
            <v>240000</v>
          </cell>
          <cell r="BW35">
            <v>144000</v>
          </cell>
          <cell r="BX35">
            <v>120000</v>
          </cell>
          <cell r="BY35">
            <v>96000</v>
          </cell>
          <cell r="BZ35">
            <v>29</v>
          </cell>
          <cell r="CA35">
            <v>30</v>
          </cell>
          <cell r="CB35">
            <v>31</v>
          </cell>
          <cell r="CC35">
            <v>32</v>
          </cell>
          <cell r="CD35">
            <v>33</v>
          </cell>
          <cell r="CE35">
            <v>34</v>
          </cell>
          <cell r="CF35">
            <v>35</v>
          </cell>
          <cell r="CG35">
            <v>36</v>
          </cell>
          <cell r="CH35">
            <v>1</v>
          </cell>
          <cell r="CI35">
            <v>30</v>
          </cell>
          <cell r="CJ35">
            <v>87</v>
          </cell>
          <cell r="CK35">
            <v>60</v>
          </cell>
          <cell r="CL35">
            <v>117</v>
          </cell>
          <cell r="CM35">
            <v>29</v>
          </cell>
          <cell r="CN35">
            <v>58</v>
          </cell>
          <cell r="CO35">
            <v>3</v>
          </cell>
          <cell r="CP35">
            <v>116</v>
          </cell>
          <cell r="CQ35">
            <v>117</v>
          </cell>
          <cell r="CR35">
            <v>34</v>
          </cell>
          <cell r="CS35">
            <v>94</v>
          </cell>
          <cell r="CT35">
            <v>141</v>
          </cell>
          <cell r="CU35">
            <v>188</v>
          </cell>
          <cell r="CV35">
            <v>38</v>
          </cell>
          <cell r="CW35">
            <v>38</v>
          </cell>
          <cell r="CX35">
            <v>1500</v>
          </cell>
          <cell r="CY35">
            <v>1900</v>
          </cell>
          <cell r="CZ35">
            <v>2650</v>
          </cell>
          <cell r="DA35">
            <v>250</v>
          </cell>
          <cell r="DB35">
            <v>200</v>
          </cell>
          <cell r="DC35">
            <v>392.06</v>
          </cell>
          <cell r="DD35">
            <v>588.04</v>
          </cell>
          <cell r="DE35">
            <v>686.09</v>
          </cell>
        </row>
        <row r="36">
          <cell r="J36">
            <v>825</v>
          </cell>
          <cell r="K36">
            <v>925</v>
          </cell>
          <cell r="L36">
            <v>1025</v>
          </cell>
          <cell r="M36">
            <v>1125</v>
          </cell>
          <cell r="N36">
            <v>1025</v>
          </cell>
          <cell r="O36">
            <v>925</v>
          </cell>
          <cell r="P36">
            <v>825</v>
          </cell>
          <cell r="Q36">
            <v>2775</v>
          </cell>
          <cell r="R36">
            <v>2150</v>
          </cell>
          <cell r="S36">
            <v>1750</v>
          </cell>
          <cell r="T36">
            <v>775</v>
          </cell>
          <cell r="U36">
            <v>875</v>
          </cell>
          <cell r="V36">
            <v>975</v>
          </cell>
          <cell r="W36">
            <v>1075</v>
          </cell>
          <cell r="X36">
            <v>975</v>
          </cell>
          <cell r="Y36">
            <v>875</v>
          </cell>
          <cell r="Z36">
            <v>775</v>
          </cell>
          <cell r="AA36">
            <v>350</v>
          </cell>
          <cell r="AB36">
            <v>800</v>
          </cell>
          <cell r="AC36">
            <v>900</v>
          </cell>
          <cell r="AD36">
            <v>1000</v>
          </cell>
          <cell r="AE36">
            <v>1100</v>
          </cell>
          <cell r="AF36">
            <v>1000</v>
          </cell>
          <cell r="AG36">
            <v>900</v>
          </cell>
          <cell r="AH36">
            <v>975</v>
          </cell>
          <cell r="AI36">
            <v>1700</v>
          </cell>
          <cell r="AJ36">
            <v>2100</v>
          </cell>
          <cell r="AK36">
            <v>2875</v>
          </cell>
          <cell r="AL36">
            <v>1600</v>
          </cell>
          <cell r="AM36">
            <v>2000</v>
          </cell>
          <cell r="AN36">
            <v>2775</v>
          </cell>
          <cell r="AO36">
            <v>300</v>
          </cell>
          <cell r="AP36">
            <v>300</v>
          </cell>
          <cell r="AQ36">
            <v>2775</v>
          </cell>
          <cell r="AR36">
            <v>2000</v>
          </cell>
          <cell r="AS36">
            <v>1600</v>
          </cell>
          <cell r="AT36">
            <v>0.5</v>
          </cell>
          <cell r="AU36">
            <v>560000</v>
          </cell>
          <cell r="AV36">
            <v>19836.97</v>
          </cell>
          <cell r="AW36">
            <v>18845.12</v>
          </cell>
          <cell r="AX36">
            <v>3769.0239999999999</v>
          </cell>
          <cell r="AY36">
            <v>3203.6704</v>
          </cell>
          <cell r="AZ36">
            <v>2638.3168000000001</v>
          </cell>
          <cell r="BA36">
            <v>2072.9631999999997</v>
          </cell>
          <cell r="BB36">
            <v>1696.0607999999997</v>
          </cell>
          <cell r="BC36">
            <v>1507.6096</v>
          </cell>
          <cell r="BD36">
            <v>1130.7071999999998</v>
          </cell>
          <cell r="BE36">
            <v>942.25599999999997</v>
          </cell>
          <cell r="BF36">
            <v>753.8048</v>
          </cell>
          <cell r="BG36">
            <v>565.35359999999991</v>
          </cell>
          <cell r="BH36">
            <v>376.9024</v>
          </cell>
          <cell r="BI36">
            <v>188.4512</v>
          </cell>
          <cell r="BJ36">
            <v>1335</v>
          </cell>
          <cell r="BK36">
            <v>1135</v>
          </cell>
          <cell r="BL36">
            <v>935</v>
          </cell>
          <cell r="BM36">
            <v>734</v>
          </cell>
          <cell r="BN36">
            <v>601</v>
          </cell>
          <cell r="BO36">
            <v>534</v>
          </cell>
          <cell r="BP36">
            <v>401</v>
          </cell>
          <cell r="BQ36">
            <v>334</v>
          </cell>
          <cell r="BR36">
            <v>267</v>
          </cell>
          <cell r="BS36">
            <v>200</v>
          </cell>
          <cell r="BT36">
            <v>134</v>
          </cell>
          <cell r="BU36">
            <v>67</v>
          </cell>
          <cell r="BV36">
            <v>245000</v>
          </cell>
          <cell r="BW36">
            <v>147000</v>
          </cell>
          <cell r="BX36">
            <v>122500</v>
          </cell>
          <cell r="BY36">
            <v>98000</v>
          </cell>
          <cell r="BZ36">
            <v>30</v>
          </cell>
          <cell r="CA36">
            <v>31</v>
          </cell>
          <cell r="CB36">
            <v>32</v>
          </cell>
          <cell r="CC36">
            <v>33</v>
          </cell>
          <cell r="CD36">
            <v>34</v>
          </cell>
          <cell r="CE36">
            <v>35</v>
          </cell>
          <cell r="CF36">
            <v>36</v>
          </cell>
          <cell r="CG36">
            <v>37</v>
          </cell>
          <cell r="CH36">
            <v>1</v>
          </cell>
          <cell r="CI36">
            <v>31</v>
          </cell>
          <cell r="CJ36">
            <v>90</v>
          </cell>
          <cell r="CK36">
            <v>62</v>
          </cell>
          <cell r="CL36">
            <v>121</v>
          </cell>
          <cell r="CM36">
            <v>30</v>
          </cell>
          <cell r="CN36">
            <v>60</v>
          </cell>
          <cell r="CO36">
            <v>3</v>
          </cell>
          <cell r="CP36">
            <v>120</v>
          </cell>
          <cell r="CQ36">
            <v>121</v>
          </cell>
          <cell r="CR36">
            <v>35</v>
          </cell>
          <cell r="CS36">
            <v>92</v>
          </cell>
          <cell r="CT36">
            <v>138</v>
          </cell>
          <cell r="CU36">
            <v>184</v>
          </cell>
          <cell r="CV36">
            <v>39</v>
          </cell>
          <cell r="CW36">
            <v>39</v>
          </cell>
          <cell r="CX36">
            <v>1550</v>
          </cell>
          <cell r="CY36">
            <v>1950</v>
          </cell>
          <cell r="CZ36">
            <v>2725</v>
          </cell>
          <cell r="DA36">
            <v>250</v>
          </cell>
          <cell r="DB36">
            <v>200</v>
          </cell>
          <cell r="DC36">
            <v>411.66</v>
          </cell>
          <cell r="DD36">
            <v>617.44000000000005</v>
          </cell>
          <cell r="DE36">
            <v>720.39</v>
          </cell>
        </row>
        <row r="37">
          <cell r="J37">
            <v>850</v>
          </cell>
          <cell r="K37">
            <v>950</v>
          </cell>
          <cell r="L37">
            <v>1050</v>
          </cell>
          <cell r="M37">
            <v>1150</v>
          </cell>
          <cell r="N37">
            <v>1050</v>
          </cell>
          <cell r="O37">
            <v>950</v>
          </cell>
          <cell r="P37">
            <v>850</v>
          </cell>
          <cell r="Q37">
            <v>2850</v>
          </cell>
          <cell r="R37">
            <v>2200</v>
          </cell>
          <cell r="S37">
            <v>1800</v>
          </cell>
          <cell r="T37">
            <v>800</v>
          </cell>
          <cell r="U37">
            <v>900</v>
          </cell>
          <cell r="V37">
            <v>1000</v>
          </cell>
          <cell r="W37">
            <v>1100</v>
          </cell>
          <cell r="X37">
            <v>1000</v>
          </cell>
          <cell r="Y37">
            <v>900</v>
          </cell>
          <cell r="Z37">
            <v>800</v>
          </cell>
          <cell r="AA37">
            <v>350</v>
          </cell>
          <cell r="AB37">
            <v>825</v>
          </cell>
          <cell r="AC37">
            <v>925</v>
          </cell>
          <cell r="AD37">
            <v>1025</v>
          </cell>
          <cell r="AE37">
            <v>1125</v>
          </cell>
          <cell r="AF37">
            <v>1025</v>
          </cell>
          <cell r="AG37">
            <v>925</v>
          </cell>
          <cell r="AH37">
            <v>1000</v>
          </cell>
          <cell r="AI37">
            <v>1750</v>
          </cell>
          <cell r="AJ37">
            <v>2150</v>
          </cell>
          <cell r="AK37">
            <v>2950</v>
          </cell>
          <cell r="AL37">
            <v>1650</v>
          </cell>
          <cell r="AM37">
            <v>2050</v>
          </cell>
          <cell r="AN37">
            <v>2850</v>
          </cell>
          <cell r="AO37">
            <v>300</v>
          </cell>
          <cell r="AP37">
            <v>300</v>
          </cell>
          <cell r="AQ37">
            <v>2850</v>
          </cell>
          <cell r="AR37">
            <v>2050</v>
          </cell>
          <cell r="AS37">
            <v>1650</v>
          </cell>
          <cell r="AT37">
            <v>7.3</v>
          </cell>
          <cell r="AU37">
            <v>575000</v>
          </cell>
          <cell r="AV37">
            <v>21820.67</v>
          </cell>
          <cell r="AW37">
            <v>20729.64</v>
          </cell>
          <cell r="AX37">
            <v>4145.9279999999999</v>
          </cell>
          <cell r="AY37">
            <v>3524.0388000000003</v>
          </cell>
          <cell r="AZ37">
            <v>2902.1496000000002</v>
          </cell>
          <cell r="BA37">
            <v>2280.2604000000001</v>
          </cell>
          <cell r="BB37">
            <v>1865.6675999999998</v>
          </cell>
          <cell r="BC37">
            <v>1658.3712</v>
          </cell>
          <cell r="BD37">
            <v>1243.7783999999999</v>
          </cell>
          <cell r="BE37">
            <v>1036.482</v>
          </cell>
          <cell r="BF37">
            <v>829.18560000000002</v>
          </cell>
          <cell r="BG37">
            <v>621.88919999999996</v>
          </cell>
          <cell r="BH37">
            <v>414.59280000000001</v>
          </cell>
          <cell r="BI37">
            <v>207.29640000000001</v>
          </cell>
          <cell r="BJ37">
            <v>1370</v>
          </cell>
          <cell r="BK37">
            <v>1165</v>
          </cell>
          <cell r="BL37">
            <v>959</v>
          </cell>
          <cell r="BM37">
            <v>754</v>
          </cell>
          <cell r="BN37">
            <v>617</v>
          </cell>
          <cell r="BO37">
            <v>548</v>
          </cell>
          <cell r="BP37">
            <v>411</v>
          </cell>
          <cell r="BQ37">
            <v>343</v>
          </cell>
          <cell r="BR37">
            <v>274</v>
          </cell>
          <cell r="BS37">
            <v>206</v>
          </cell>
          <cell r="BT37">
            <v>137</v>
          </cell>
          <cell r="BU37">
            <v>69</v>
          </cell>
          <cell r="BV37">
            <v>250000</v>
          </cell>
          <cell r="BW37">
            <v>150000</v>
          </cell>
          <cell r="BX37">
            <v>125000</v>
          </cell>
          <cell r="BY37">
            <v>100000</v>
          </cell>
          <cell r="BZ37">
            <v>31</v>
          </cell>
          <cell r="CA37">
            <v>32</v>
          </cell>
          <cell r="CB37">
            <v>33</v>
          </cell>
          <cell r="CC37">
            <v>34</v>
          </cell>
          <cell r="CD37">
            <v>35</v>
          </cell>
          <cell r="CE37">
            <v>36</v>
          </cell>
          <cell r="CF37">
            <v>37</v>
          </cell>
          <cell r="CG37">
            <v>38</v>
          </cell>
          <cell r="CH37">
            <v>1</v>
          </cell>
          <cell r="CI37">
            <v>32</v>
          </cell>
          <cell r="CJ37">
            <v>93</v>
          </cell>
          <cell r="CK37">
            <v>64</v>
          </cell>
          <cell r="CL37">
            <v>125</v>
          </cell>
          <cell r="CM37">
            <v>31</v>
          </cell>
          <cell r="CN37">
            <v>62</v>
          </cell>
          <cell r="CO37">
            <v>3</v>
          </cell>
          <cell r="CP37">
            <v>124</v>
          </cell>
          <cell r="CQ37">
            <v>125</v>
          </cell>
          <cell r="CR37">
            <v>36</v>
          </cell>
          <cell r="CS37">
            <v>90</v>
          </cell>
          <cell r="CT37">
            <v>135</v>
          </cell>
          <cell r="CU37">
            <v>180</v>
          </cell>
          <cell r="CV37">
            <v>40</v>
          </cell>
          <cell r="CW37">
            <v>40</v>
          </cell>
          <cell r="CX37">
            <v>1600</v>
          </cell>
          <cell r="CY37">
            <v>2000</v>
          </cell>
          <cell r="CZ37">
            <v>2800</v>
          </cell>
          <cell r="DA37">
            <v>250</v>
          </cell>
          <cell r="DB37">
            <v>200</v>
          </cell>
          <cell r="DC37">
            <v>432.24</v>
          </cell>
          <cell r="DD37">
            <v>648.30999999999995</v>
          </cell>
          <cell r="DE37">
            <v>756.41</v>
          </cell>
        </row>
        <row r="38">
          <cell r="J38">
            <v>875</v>
          </cell>
          <cell r="K38">
            <v>975</v>
          </cell>
          <cell r="L38">
            <v>1075</v>
          </cell>
          <cell r="M38">
            <v>1175</v>
          </cell>
          <cell r="N38">
            <v>1075</v>
          </cell>
          <cell r="O38">
            <v>975</v>
          </cell>
          <cell r="P38">
            <v>875</v>
          </cell>
          <cell r="Q38">
            <v>2925</v>
          </cell>
          <cell r="R38">
            <v>2250</v>
          </cell>
          <cell r="S38">
            <v>1850</v>
          </cell>
          <cell r="T38">
            <v>825</v>
          </cell>
          <cell r="U38">
            <v>925</v>
          </cell>
          <cell r="V38">
            <v>1025</v>
          </cell>
          <cell r="W38">
            <v>1125</v>
          </cell>
          <cell r="X38">
            <v>1025</v>
          </cell>
          <cell r="Y38">
            <v>925</v>
          </cell>
          <cell r="Z38">
            <v>825</v>
          </cell>
          <cell r="AA38">
            <v>350</v>
          </cell>
          <cell r="AB38">
            <v>850</v>
          </cell>
          <cell r="AC38">
            <v>950</v>
          </cell>
          <cell r="AD38">
            <v>1050</v>
          </cell>
          <cell r="AE38">
            <v>1150</v>
          </cell>
          <cell r="AF38">
            <v>1050</v>
          </cell>
          <cell r="AG38">
            <v>950</v>
          </cell>
          <cell r="AH38">
            <v>1025</v>
          </cell>
          <cell r="AI38">
            <v>1800</v>
          </cell>
          <cell r="AJ38">
            <v>2200</v>
          </cell>
          <cell r="AK38">
            <v>3025</v>
          </cell>
          <cell r="AL38">
            <v>1700</v>
          </cell>
          <cell r="AM38">
            <v>2100</v>
          </cell>
          <cell r="AN38">
            <v>2925</v>
          </cell>
          <cell r="AO38">
            <v>300</v>
          </cell>
          <cell r="AP38">
            <v>300</v>
          </cell>
          <cell r="AQ38">
            <v>2925</v>
          </cell>
          <cell r="AR38">
            <v>2100</v>
          </cell>
          <cell r="AS38">
            <v>1700</v>
          </cell>
          <cell r="AT38">
            <v>4</v>
          </cell>
          <cell r="AU38">
            <v>590000</v>
          </cell>
          <cell r="AV38">
            <v>24002.74</v>
          </cell>
          <cell r="AW38">
            <v>22802.6</v>
          </cell>
          <cell r="AX38">
            <v>4560.5199999999995</v>
          </cell>
          <cell r="AY38">
            <v>3876.442</v>
          </cell>
          <cell r="AZ38">
            <v>3192.364</v>
          </cell>
          <cell r="BA38">
            <v>2508.2860000000001</v>
          </cell>
          <cell r="BB38">
            <v>2052.2339999999999</v>
          </cell>
          <cell r="BC38">
            <v>1824.2079999999999</v>
          </cell>
          <cell r="BD38">
            <v>1368.1559999999999</v>
          </cell>
          <cell r="BE38">
            <v>1140.1299999999999</v>
          </cell>
          <cell r="BF38">
            <v>912.10399999999993</v>
          </cell>
          <cell r="BG38">
            <v>684.07799999999997</v>
          </cell>
          <cell r="BH38">
            <v>456.05199999999996</v>
          </cell>
          <cell r="BI38">
            <v>228.02599999999998</v>
          </cell>
          <cell r="BJ38">
            <v>1405</v>
          </cell>
          <cell r="BK38">
            <v>1194</v>
          </cell>
          <cell r="BL38">
            <v>984</v>
          </cell>
          <cell r="BM38">
            <v>773</v>
          </cell>
          <cell r="BN38">
            <v>632</v>
          </cell>
          <cell r="BO38">
            <v>562</v>
          </cell>
          <cell r="BP38">
            <v>422</v>
          </cell>
          <cell r="BQ38">
            <v>351</v>
          </cell>
          <cell r="BR38">
            <v>281</v>
          </cell>
          <cell r="BS38">
            <v>211</v>
          </cell>
          <cell r="BT38">
            <v>141</v>
          </cell>
          <cell r="BU38">
            <v>70</v>
          </cell>
          <cell r="BV38">
            <v>255000</v>
          </cell>
          <cell r="BW38">
            <v>153000</v>
          </cell>
          <cell r="BX38">
            <v>127500</v>
          </cell>
          <cell r="BY38">
            <v>102000</v>
          </cell>
          <cell r="BZ38">
            <v>32</v>
          </cell>
          <cell r="CA38">
            <v>33</v>
          </cell>
          <cell r="CB38">
            <v>34</v>
          </cell>
          <cell r="CC38">
            <v>35</v>
          </cell>
          <cell r="CD38">
            <v>36</v>
          </cell>
          <cell r="CE38">
            <v>37</v>
          </cell>
          <cell r="CF38">
            <v>38</v>
          </cell>
          <cell r="CG38">
            <v>39</v>
          </cell>
          <cell r="CH38">
            <v>1</v>
          </cell>
          <cell r="CI38">
            <v>33</v>
          </cell>
          <cell r="CJ38">
            <v>96</v>
          </cell>
          <cell r="CK38">
            <v>66</v>
          </cell>
          <cell r="CL38">
            <v>129</v>
          </cell>
          <cell r="CM38">
            <v>32</v>
          </cell>
          <cell r="CN38">
            <v>64</v>
          </cell>
          <cell r="CO38">
            <v>3</v>
          </cell>
          <cell r="CP38">
            <v>128</v>
          </cell>
          <cell r="CQ38">
            <v>129</v>
          </cell>
          <cell r="CR38">
            <v>37</v>
          </cell>
          <cell r="CS38">
            <v>88</v>
          </cell>
          <cell r="CT38">
            <v>132</v>
          </cell>
          <cell r="CU38">
            <v>176</v>
          </cell>
          <cell r="CV38">
            <v>41</v>
          </cell>
          <cell r="CW38">
            <v>41</v>
          </cell>
          <cell r="CX38">
            <v>1650</v>
          </cell>
          <cell r="CY38">
            <v>2050</v>
          </cell>
          <cell r="CZ38">
            <v>2875</v>
          </cell>
          <cell r="DA38">
            <v>250</v>
          </cell>
          <cell r="DB38">
            <v>200</v>
          </cell>
          <cell r="DC38">
            <v>453.85</v>
          </cell>
          <cell r="DD38">
            <v>680.73</v>
          </cell>
          <cell r="DE38">
            <v>794.23</v>
          </cell>
        </row>
        <row r="39">
          <cell r="J39">
            <v>900</v>
          </cell>
          <cell r="K39">
            <v>1000</v>
          </cell>
          <cell r="L39">
            <v>1100</v>
          </cell>
          <cell r="M39">
            <v>1200</v>
          </cell>
          <cell r="N39">
            <v>1100</v>
          </cell>
          <cell r="O39">
            <v>1000</v>
          </cell>
          <cell r="P39">
            <v>900</v>
          </cell>
          <cell r="Q39">
            <v>3000</v>
          </cell>
          <cell r="R39">
            <v>2300</v>
          </cell>
          <cell r="S39">
            <v>1900</v>
          </cell>
          <cell r="T39">
            <v>850</v>
          </cell>
          <cell r="U39">
            <v>950</v>
          </cell>
          <cell r="V39">
            <v>1050</v>
          </cell>
          <cell r="W39">
            <v>1150</v>
          </cell>
          <cell r="X39">
            <v>1050</v>
          </cell>
          <cell r="Y39">
            <v>950</v>
          </cell>
          <cell r="Z39">
            <v>850</v>
          </cell>
          <cell r="AA39">
            <v>350</v>
          </cell>
          <cell r="AB39">
            <v>875</v>
          </cell>
          <cell r="AC39">
            <v>975</v>
          </cell>
          <cell r="AD39">
            <v>1075</v>
          </cell>
          <cell r="AE39">
            <v>1175</v>
          </cell>
          <cell r="AF39">
            <v>1075</v>
          </cell>
          <cell r="AG39">
            <v>975</v>
          </cell>
          <cell r="AH39">
            <v>1050</v>
          </cell>
          <cell r="AI39">
            <v>1850</v>
          </cell>
          <cell r="AJ39">
            <v>2250</v>
          </cell>
          <cell r="AK39">
            <v>3100</v>
          </cell>
          <cell r="AL39">
            <v>1750</v>
          </cell>
          <cell r="AM39">
            <v>2150</v>
          </cell>
          <cell r="AN39">
            <v>3000</v>
          </cell>
          <cell r="AO39">
            <v>300</v>
          </cell>
          <cell r="AP39">
            <v>300</v>
          </cell>
          <cell r="AQ39">
            <v>3000</v>
          </cell>
          <cell r="AR39">
            <v>2150</v>
          </cell>
          <cell r="AS39">
            <v>1750</v>
          </cell>
          <cell r="AT39">
            <v>5.6</v>
          </cell>
          <cell r="AU39">
            <v>605000</v>
          </cell>
          <cell r="AV39">
            <v>26403.01</v>
          </cell>
          <cell r="AW39">
            <v>25082.86</v>
          </cell>
          <cell r="AX39">
            <v>5016.5720000000001</v>
          </cell>
          <cell r="AY39">
            <v>4264.0862000000006</v>
          </cell>
          <cell r="AZ39">
            <v>3511.6004000000003</v>
          </cell>
          <cell r="BA39">
            <v>2759.1145999999999</v>
          </cell>
          <cell r="BB39">
            <v>2257.4573999999998</v>
          </cell>
          <cell r="BC39">
            <v>2006.6288000000002</v>
          </cell>
          <cell r="BD39">
            <v>1504.9716000000001</v>
          </cell>
          <cell r="BE39">
            <v>1254.143</v>
          </cell>
          <cell r="BF39">
            <v>1003.3144000000001</v>
          </cell>
          <cell r="BG39">
            <v>752.48580000000004</v>
          </cell>
          <cell r="BH39">
            <v>501.65720000000005</v>
          </cell>
          <cell r="BI39">
            <v>250.82860000000002</v>
          </cell>
          <cell r="BJ39">
            <v>1440</v>
          </cell>
          <cell r="BK39">
            <v>1224</v>
          </cell>
          <cell r="BL39">
            <v>1008</v>
          </cell>
          <cell r="BM39">
            <v>792</v>
          </cell>
          <cell r="BN39">
            <v>648</v>
          </cell>
          <cell r="BO39">
            <v>576</v>
          </cell>
          <cell r="BP39">
            <v>432</v>
          </cell>
          <cell r="BQ39">
            <v>360</v>
          </cell>
          <cell r="BR39">
            <v>288</v>
          </cell>
          <cell r="BS39">
            <v>216</v>
          </cell>
          <cell r="BT39">
            <v>144</v>
          </cell>
          <cell r="BU39">
            <v>72</v>
          </cell>
          <cell r="BV39">
            <v>260000</v>
          </cell>
          <cell r="BW39">
            <v>156000</v>
          </cell>
          <cell r="BX39">
            <v>130000</v>
          </cell>
          <cell r="BY39">
            <v>104000</v>
          </cell>
          <cell r="BZ39">
            <v>33</v>
          </cell>
          <cell r="CA39">
            <v>34</v>
          </cell>
          <cell r="CB39">
            <v>35</v>
          </cell>
          <cell r="CC39">
            <v>36</v>
          </cell>
          <cell r="CD39">
            <v>37</v>
          </cell>
          <cell r="CE39">
            <v>38</v>
          </cell>
          <cell r="CF39">
            <v>39</v>
          </cell>
          <cell r="CG39">
            <v>40</v>
          </cell>
          <cell r="CH39">
            <v>1</v>
          </cell>
          <cell r="CI39">
            <v>34</v>
          </cell>
          <cell r="CJ39">
            <v>99</v>
          </cell>
          <cell r="CK39">
            <v>68</v>
          </cell>
          <cell r="CL39">
            <v>133</v>
          </cell>
          <cell r="CM39">
            <v>33</v>
          </cell>
          <cell r="CN39">
            <v>66</v>
          </cell>
          <cell r="CO39">
            <v>3</v>
          </cell>
          <cell r="CP39">
            <v>132</v>
          </cell>
          <cell r="CQ39">
            <v>133</v>
          </cell>
          <cell r="CR39">
            <v>38</v>
          </cell>
          <cell r="CS39">
            <v>86</v>
          </cell>
          <cell r="CT39">
            <v>129</v>
          </cell>
          <cell r="CU39">
            <v>172</v>
          </cell>
          <cell r="CV39">
            <v>42</v>
          </cell>
          <cell r="CW39">
            <v>42</v>
          </cell>
          <cell r="CX39">
            <v>1700</v>
          </cell>
          <cell r="CY39">
            <v>2100</v>
          </cell>
          <cell r="CZ39">
            <v>2950</v>
          </cell>
          <cell r="DA39">
            <v>250</v>
          </cell>
          <cell r="DB39">
            <v>200</v>
          </cell>
          <cell r="DC39">
            <v>476.54</v>
          </cell>
          <cell r="DD39">
            <v>714.77</v>
          </cell>
          <cell r="DE39">
            <v>833.94</v>
          </cell>
        </row>
        <row r="40">
          <cell r="J40">
            <v>925</v>
          </cell>
          <cell r="K40">
            <v>1025</v>
          </cell>
          <cell r="L40">
            <v>1125</v>
          </cell>
          <cell r="M40">
            <v>1225</v>
          </cell>
          <cell r="N40">
            <v>1125</v>
          </cell>
          <cell r="O40">
            <v>1025</v>
          </cell>
          <cell r="P40">
            <v>925</v>
          </cell>
          <cell r="Q40">
            <v>3075</v>
          </cell>
          <cell r="R40">
            <v>2350</v>
          </cell>
          <cell r="S40">
            <v>1950</v>
          </cell>
          <cell r="T40">
            <v>875</v>
          </cell>
          <cell r="U40">
            <v>975</v>
          </cell>
          <cell r="V40">
            <v>1075</v>
          </cell>
          <cell r="W40">
            <v>1175</v>
          </cell>
          <cell r="X40">
            <v>1075</v>
          </cell>
          <cell r="Y40">
            <v>975</v>
          </cell>
          <cell r="Z40">
            <v>875</v>
          </cell>
          <cell r="AA40">
            <v>350</v>
          </cell>
          <cell r="AB40">
            <v>900</v>
          </cell>
          <cell r="AC40">
            <v>1000</v>
          </cell>
          <cell r="AD40">
            <v>1100</v>
          </cell>
          <cell r="AE40">
            <v>1200</v>
          </cell>
          <cell r="AF40">
            <v>1100</v>
          </cell>
          <cell r="AG40">
            <v>1000</v>
          </cell>
          <cell r="AH40">
            <v>1075</v>
          </cell>
          <cell r="AI40">
            <v>1900</v>
          </cell>
          <cell r="AJ40">
            <v>2300</v>
          </cell>
          <cell r="AK40">
            <v>3175</v>
          </cell>
          <cell r="AL40">
            <v>1800</v>
          </cell>
          <cell r="AM40">
            <v>2200</v>
          </cell>
          <cell r="AN40">
            <v>3075</v>
          </cell>
          <cell r="AO40">
            <v>300</v>
          </cell>
          <cell r="AP40">
            <v>300</v>
          </cell>
          <cell r="AQ40">
            <v>3075</v>
          </cell>
          <cell r="AR40">
            <v>2200</v>
          </cell>
          <cell r="AS40">
            <v>1800</v>
          </cell>
          <cell r="AT40">
            <v>1.3</v>
          </cell>
          <cell r="AU40">
            <v>620000</v>
          </cell>
          <cell r="AV40">
            <v>29043.31</v>
          </cell>
          <cell r="AW40">
            <v>27591.14</v>
          </cell>
          <cell r="AX40">
            <v>5518.2280000000001</v>
          </cell>
          <cell r="AY40">
            <v>4690.4938000000002</v>
          </cell>
          <cell r="AZ40">
            <v>3862.7596000000003</v>
          </cell>
          <cell r="BA40">
            <v>3035.0254</v>
          </cell>
          <cell r="BB40">
            <v>2483.2026000000001</v>
          </cell>
          <cell r="BC40">
            <v>2207.2912000000001</v>
          </cell>
          <cell r="BD40">
            <v>1655.4684</v>
          </cell>
          <cell r="BE40">
            <v>1379.557</v>
          </cell>
          <cell r="BF40">
            <v>1103.6456000000001</v>
          </cell>
          <cell r="BG40">
            <v>827.73419999999999</v>
          </cell>
          <cell r="BH40">
            <v>551.82280000000003</v>
          </cell>
          <cell r="BI40">
            <v>275.91140000000001</v>
          </cell>
          <cell r="BJ40">
            <v>1475</v>
          </cell>
          <cell r="BK40">
            <v>1254</v>
          </cell>
          <cell r="BL40">
            <v>1033</v>
          </cell>
          <cell r="BM40">
            <v>811</v>
          </cell>
          <cell r="BN40">
            <v>664</v>
          </cell>
          <cell r="BO40">
            <v>590</v>
          </cell>
          <cell r="BP40">
            <v>443</v>
          </cell>
          <cell r="BQ40">
            <v>369</v>
          </cell>
          <cell r="BR40">
            <v>295</v>
          </cell>
          <cell r="BS40">
            <v>221</v>
          </cell>
          <cell r="BT40">
            <v>148</v>
          </cell>
          <cell r="BU40">
            <v>74</v>
          </cell>
          <cell r="BV40">
            <v>265000</v>
          </cell>
          <cell r="BW40">
            <v>159000</v>
          </cell>
          <cell r="BX40">
            <v>132500</v>
          </cell>
          <cell r="BY40">
            <v>106000</v>
          </cell>
          <cell r="BZ40">
            <v>34</v>
          </cell>
          <cell r="CA40">
            <v>35</v>
          </cell>
          <cell r="CB40">
            <v>36</v>
          </cell>
          <cell r="CC40">
            <v>37</v>
          </cell>
          <cell r="CD40">
            <v>38</v>
          </cell>
          <cell r="CE40">
            <v>39</v>
          </cell>
          <cell r="CF40">
            <v>40</v>
          </cell>
          <cell r="CG40">
            <v>41</v>
          </cell>
          <cell r="CH40">
            <v>1</v>
          </cell>
          <cell r="CI40">
            <v>35</v>
          </cell>
          <cell r="CJ40">
            <v>102</v>
          </cell>
          <cell r="CK40">
            <v>70</v>
          </cell>
          <cell r="CL40">
            <v>137</v>
          </cell>
          <cell r="CM40">
            <v>34</v>
          </cell>
          <cell r="CN40">
            <v>68</v>
          </cell>
          <cell r="CO40">
            <v>3</v>
          </cell>
          <cell r="CP40">
            <v>136</v>
          </cell>
          <cell r="CQ40">
            <v>137</v>
          </cell>
          <cell r="CR40">
            <v>39</v>
          </cell>
          <cell r="CS40">
            <v>84</v>
          </cell>
          <cell r="CT40">
            <v>126</v>
          </cell>
          <cell r="CU40">
            <v>168</v>
          </cell>
          <cell r="CV40">
            <v>43</v>
          </cell>
          <cell r="CW40">
            <v>43</v>
          </cell>
          <cell r="CX40">
            <v>1750</v>
          </cell>
          <cell r="CY40">
            <v>2150</v>
          </cell>
          <cell r="CZ40">
            <v>3025</v>
          </cell>
          <cell r="DA40">
            <v>250</v>
          </cell>
          <cell r="DB40">
            <v>200</v>
          </cell>
          <cell r="DC40">
            <v>500.37</v>
          </cell>
          <cell r="DD40">
            <v>750.51</v>
          </cell>
          <cell r="DE40">
            <v>875.64</v>
          </cell>
        </row>
        <row r="41">
          <cell r="J41">
            <v>950</v>
          </cell>
          <cell r="K41">
            <v>1050</v>
          </cell>
          <cell r="L41">
            <v>1150</v>
          </cell>
          <cell r="M41">
            <v>1250</v>
          </cell>
          <cell r="N41">
            <v>1150</v>
          </cell>
          <cell r="O41">
            <v>1050</v>
          </cell>
          <cell r="P41">
            <v>950</v>
          </cell>
          <cell r="Q41">
            <v>3150</v>
          </cell>
          <cell r="R41">
            <v>2400</v>
          </cell>
          <cell r="S41">
            <v>2000</v>
          </cell>
          <cell r="T41">
            <v>900</v>
          </cell>
          <cell r="U41">
            <v>1000</v>
          </cell>
          <cell r="V41">
            <v>1100</v>
          </cell>
          <cell r="W41">
            <v>1200</v>
          </cell>
          <cell r="X41">
            <v>1100</v>
          </cell>
          <cell r="Y41">
            <v>1000</v>
          </cell>
          <cell r="Z41">
            <v>900</v>
          </cell>
          <cell r="AA41">
            <v>350</v>
          </cell>
          <cell r="AB41">
            <v>925</v>
          </cell>
          <cell r="AC41">
            <v>1025</v>
          </cell>
          <cell r="AD41">
            <v>1125</v>
          </cell>
          <cell r="AE41">
            <v>1225</v>
          </cell>
          <cell r="AF41">
            <v>1125</v>
          </cell>
          <cell r="AG41">
            <v>1025</v>
          </cell>
          <cell r="AH41">
            <v>1100</v>
          </cell>
          <cell r="AI41">
            <v>1950</v>
          </cell>
          <cell r="AJ41">
            <v>2350</v>
          </cell>
          <cell r="AK41">
            <v>3250</v>
          </cell>
          <cell r="AL41">
            <v>1850</v>
          </cell>
          <cell r="AM41">
            <v>2250</v>
          </cell>
          <cell r="AN41">
            <v>3150</v>
          </cell>
          <cell r="AO41">
            <v>300</v>
          </cell>
          <cell r="AP41">
            <v>300</v>
          </cell>
          <cell r="AQ41">
            <v>3150</v>
          </cell>
          <cell r="AR41">
            <v>2250</v>
          </cell>
          <cell r="AS41">
            <v>1850</v>
          </cell>
          <cell r="AT41">
            <v>5.6</v>
          </cell>
          <cell r="AU41">
            <v>635000</v>
          </cell>
          <cell r="AV41">
            <v>31947.64</v>
          </cell>
          <cell r="AW41">
            <v>30350.26</v>
          </cell>
          <cell r="AX41">
            <v>6070.0519999999997</v>
          </cell>
          <cell r="AY41">
            <v>5159.5442000000003</v>
          </cell>
          <cell r="AZ41">
            <v>4249.0364</v>
          </cell>
          <cell r="BA41">
            <v>3338.5285999999996</v>
          </cell>
          <cell r="BB41">
            <v>2731.5233999999996</v>
          </cell>
          <cell r="BC41">
            <v>2428.0207999999998</v>
          </cell>
          <cell r="BD41">
            <v>1821.0155999999999</v>
          </cell>
          <cell r="BE41">
            <v>1517.5129999999999</v>
          </cell>
          <cell r="BF41">
            <v>1214.0103999999999</v>
          </cell>
          <cell r="BG41">
            <v>910.50779999999997</v>
          </cell>
          <cell r="BH41">
            <v>607.00519999999995</v>
          </cell>
          <cell r="BI41">
            <v>303.50259999999997</v>
          </cell>
          <cell r="BJ41">
            <v>1510</v>
          </cell>
          <cell r="BK41">
            <v>1284</v>
          </cell>
          <cell r="BL41">
            <v>1057</v>
          </cell>
          <cell r="BM41">
            <v>831</v>
          </cell>
          <cell r="BN41">
            <v>680</v>
          </cell>
          <cell r="BO41">
            <v>604</v>
          </cell>
          <cell r="BP41">
            <v>453</v>
          </cell>
          <cell r="BQ41">
            <v>378</v>
          </cell>
          <cell r="BR41">
            <v>302</v>
          </cell>
          <cell r="BS41">
            <v>227</v>
          </cell>
          <cell r="BT41">
            <v>151</v>
          </cell>
          <cell r="BU41">
            <v>76</v>
          </cell>
          <cell r="BV41">
            <v>270000</v>
          </cell>
          <cell r="BW41">
            <v>162000</v>
          </cell>
          <cell r="BX41">
            <v>135000</v>
          </cell>
          <cell r="BY41">
            <v>108000</v>
          </cell>
          <cell r="BZ41">
            <v>35</v>
          </cell>
          <cell r="CA41">
            <v>36</v>
          </cell>
          <cell r="CB41">
            <v>37</v>
          </cell>
          <cell r="CC41">
            <v>38</v>
          </cell>
          <cell r="CD41">
            <v>39</v>
          </cell>
          <cell r="CE41">
            <v>40</v>
          </cell>
          <cell r="CF41">
            <v>41</v>
          </cell>
          <cell r="CG41">
            <v>42</v>
          </cell>
          <cell r="CH41">
            <v>1</v>
          </cell>
          <cell r="CI41">
            <v>36</v>
          </cell>
          <cell r="CJ41">
            <v>105</v>
          </cell>
          <cell r="CK41">
            <v>72</v>
          </cell>
          <cell r="CL41">
            <v>141</v>
          </cell>
          <cell r="CM41">
            <v>35</v>
          </cell>
          <cell r="CN41">
            <v>70</v>
          </cell>
          <cell r="CO41">
            <v>3</v>
          </cell>
          <cell r="CP41">
            <v>140</v>
          </cell>
          <cell r="CQ41">
            <v>141</v>
          </cell>
          <cell r="CR41">
            <v>40</v>
          </cell>
          <cell r="CS41">
            <v>82</v>
          </cell>
          <cell r="CT41">
            <v>123</v>
          </cell>
          <cell r="CU41">
            <v>164</v>
          </cell>
          <cell r="CV41">
            <v>44</v>
          </cell>
          <cell r="CW41">
            <v>44</v>
          </cell>
          <cell r="CX41">
            <v>1800</v>
          </cell>
          <cell r="CY41">
            <v>2200</v>
          </cell>
          <cell r="CZ41">
            <v>3100</v>
          </cell>
          <cell r="DA41">
            <v>250</v>
          </cell>
          <cell r="DB41">
            <v>200</v>
          </cell>
          <cell r="DC41">
            <v>525.39</v>
          </cell>
          <cell r="DD41">
            <v>788.04</v>
          </cell>
          <cell r="DE41">
            <v>919.42</v>
          </cell>
        </row>
        <row r="42">
          <cell r="J42">
            <v>975</v>
          </cell>
          <cell r="K42">
            <v>1075</v>
          </cell>
          <cell r="L42">
            <v>1175</v>
          </cell>
          <cell r="M42">
            <v>1275</v>
          </cell>
          <cell r="N42">
            <v>1175</v>
          </cell>
          <cell r="O42">
            <v>1075</v>
          </cell>
          <cell r="P42">
            <v>975</v>
          </cell>
          <cell r="Q42">
            <v>3225</v>
          </cell>
          <cell r="R42">
            <v>2450</v>
          </cell>
          <cell r="S42">
            <v>2050</v>
          </cell>
          <cell r="T42">
            <v>925</v>
          </cell>
          <cell r="U42">
            <v>1025</v>
          </cell>
          <cell r="V42">
            <v>1125</v>
          </cell>
          <cell r="W42">
            <v>1225</v>
          </cell>
          <cell r="X42">
            <v>1125</v>
          </cell>
          <cell r="Y42">
            <v>1025</v>
          </cell>
          <cell r="Z42">
            <v>925</v>
          </cell>
          <cell r="AA42">
            <v>350</v>
          </cell>
          <cell r="AB42">
            <v>950</v>
          </cell>
          <cell r="AC42">
            <v>1050</v>
          </cell>
          <cell r="AD42">
            <v>1150</v>
          </cell>
          <cell r="AE42">
            <v>1250</v>
          </cell>
          <cell r="AF42">
            <v>1150</v>
          </cell>
          <cell r="AG42">
            <v>1050</v>
          </cell>
          <cell r="AH42">
            <v>1125</v>
          </cell>
          <cell r="AI42">
            <v>2000</v>
          </cell>
          <cell r="AJ42">
            <v>2400</v>
          </cell>
          <cell r="AK42">
            <v>3325</v>
          </cell>
          <cell r="AL42">
            <v>1900</v>
          </cell>
          <cell r="AM42">
            <v>2300</v>
          </cell>
          <cell r="AN42">
            <v>3225</v>
          </cell>
          <cell r="AO42">
            <v>300</v>
          </cell>
          <cell r="AP42">
            <v>300</v>
          </cell>
          <cell r="AQ42">
            <v>3225</v>
          </cell>
          <cell r="AR42">
            <v>2300</v>
          </cell>
          <cell r="AS42">
            <v>1900</v>
          </cell>
          <cell r="AT42">
            <v>2.9</v>
          </cell>
          <cell r="AU42">
            <v>650000</v>
          </cell>
          <cell r="AV42">
            <v>35142.400000000001</v>
          </cell>
          <cell r="AW42">
            <v>33385.279999999999</v>
          </cell>
          <cell r="AX42">
            <v>6677.0560000000005</v>
          </cell>
          <cell r="AY42">
            <v>5675.4976000000006</v>
          </cell>
          <cell r="AZ42">
            <v>4673.9392000000007</v>
          </cell>
          <cell r="BA42">
            <v>3672.3807999999999</v>
          </cell>
          <cell r="BB42">
            <v>3004.6751999999997</v>
          </cell>
          <cell r="BC42">
            <v>2670.8224</v>
          </cell>
          <cell r="BD42">
            <v>2003.1167999999998</v>
          </cell>
          <cell r="BE42">
            <v>1669.2640000000001</v>
          </cell>
          <cell r="BF42">
            <v>1335.4112</v>
          </cell>
          <cell r="BG42">
            <v>1001.5583999999999</v>
          </cell>
          <cell r="BH42">
            <v>667.7056</v>
          </cell>
          <cell r="BI42">
            <v>333.8528</v>
          </cell>
          <cell r="BJ42">
            <v>1545</v>
          </cell>
          <cell r="BK42">
            <v>1313</v>
          </cell>
          <cell r="BL42">
            <v>1082</v>
          </cell>
          <cell r="BM42">
            <v>850</v>
          </cell>
          <cell r="BN42">
            <v>695</v>
          </cell>
          <cell r="BO42">
            <v>618</v>
          </cell>
          <cell r="BP42">
            <v>464</v>
          </cell>
          <cell r="BQ42">
            <v>386</v>
          </cell>
          <cell r="BR42">
            <v>309</v>
          </cell>
          <cell r="BS42">
            <v>232</v>
          </cell>
          <cell r="BT42">
            <v>155</v>
          </cell>
          <cell r="BU42">
            <v>77</v>
          </cell>
          <cell r="BV42">
            <v>275000</v>
          </cell>
          <cell r="BW42">
            <v>165000</v>
          </cell>
          <cell r="BX42">
            <v>137500</v>
          </cell>
          <cell r="BY42">
            <v>110000</v>
          </cell>
          <cell r="BZ42">
            <v>36</v>
          </cell>
          <cell r="CA42">
            <v>37</v>
          </cell>
          <cell r="CB42">
            <v>38</v>
          </cell>
          <cell r="CC42">
            <v>39</v>
          </cell>
          <cell r="CD42">
            <v>40</v>
          </cell>
          <cell r="CE42">
            <v>41</v>
          </cell>
          <cell r="CF42">
            <v>42</v>
          </cell>
          <cell r="CG42">
            <v>43</v>
          </cell>
          <cell r="CH42">
            <v>1</v>
          </cell>
          <cell r="CI42">
            <v>37</v>
          </cell>
          <cell r="CJ42">
            <v>108</v>
          </cell>
          <cell r="CK42">
            <v>74</v>
          </cell>
          <cell r="CL42">
            <v>145</v>
          </cell>
          <cell r="CM42">
            <v>36</v>
          </cell>
          <cell r="CN42">
            <v>72</v>
          </cell>
          <cell r="CO42">
            <v>3</v>
          </cell>
          <cell r="CP42">
            <v>144</v>
          </cell>
          <cell r="CQ42">
            <v>145</v>
          </cell>
          <cell r="CR42">
            <v>41</v>
          </cell>
          <cell r="CS42">
            <v>80</v>
          </cell>
          <cell r="CT42">
            <v>120</v>
          </cell>
          <cell r="CU42">
            <v>160</v>
          </cell>
          <cell r="CV42">
            <v>45</v>
          </cell>
          <cell r="CW42">
            <v>45</v>
          </cell>
          <cell r="CX42">
            <v>1850</v>
          </cell>
          <cell r="CY42">
            <v>2250</v>
          </cell>
          <cell r="CZ42">
            <v>3175</v>
          </cell>
          <cell r="DA42">
            <v>250</v>
          </cell>
          <cell r="DB42">
            <v>200</v>
          </cell>
          <cell r="DC42">
            <v>551.66</v>
          </cell>
          <cell r="DD42">
            <v>827.44</v>
          </cell>
          <cell r="DE42">
            <v>965.39</v>
          </cell>
        </row>
        <row r="43">
          <cell r="J43">
            <v>1000</v>
          </cell>
          <cell r="K43">
            <v>1100</v>
          </cell>
          <cell r="L43">
            <v>1200</v>
          </cell>
          <cell r="M43">
            <v>1300</v>
          </cell>
          <cell r="N43">
            <v>1200</v>
          </cell>
          <cell r="O43">
            <v>1100</v>
          </cell>
          <cell r="P43">
            <v>1000</v>
          </cell>
          <cell r="Q43">
            <v>3300</v>
          </cell>
          <cell r="R43">
            <v>2500</v>
          </cell>
          <cell r="S43">
            <v>2100</v>
          </cell>
          <cell r="T43">
            <v>950</v>
          </cell>
          <cell r="U43">
            <v>1050</v>
          </cell>
          <cell r="V43">
            <v>1150</v>
          </cell>
          <cell r="W43">
            <v>1250</v>
          </cell>
          <cell r="X43">
            <v>1150</v>
          </cell>
          <cell r="Y43">
            <v>1050</v>
          </cell>
          <cell r="Z43">
            <v>950</v>
          </cell>
          <cell r="AA43">
            <v>350</v>
          </cell>
          <cell r="AB43">
            <v>975</v>
          </cell>
          <cell r="AC43">
            <v>1075</v>
          </cell>
          <cell r="AD43">
            <v>1175</v>
          </cell>
          <cell r="AE43">
            <v>1275</v>
          </cell>
          <cell r="AF43">
            <v>1175</v>
          </cell>
          <cell r="AG43">
            <v>1075</v>
          </cell>
          <cell r="AH43">
            <v>1150</v>
          </cell>
          <cell r="AI43">
            <v>2050</v>
          </cell>
          <cell r="AJ43">
            <v>2450</v>
          </cell>
          <cell r="AK43">
            <v>3400</v>
          </cell>
          <cell r="AL43">
            <v>1950</v>
          </cell>
          <cell r="AM43">
            <v>2350</v>
          </cell>
          <cell r="AN43">
            <v>3300</v>
          </cell>
          <cell r="AO43">
            <v>300</v>
          </cell>
          <cell r="AP43">
            <v>300</v>
          </cell>
          <cell r="AQ43">
            <v>3300</v>
          </cell>
          <cell r="AR43">
            <v>2350</v>
          </cell>
          <cell r="AS43">
            <v>1950</v>
          </cell>
          <cell r="AT43">
            <v>5.0999999999999996</v>
          </cell>
          <cell r="AU43">
            <v>665000</v>
          </cell>
          <cell r="AV43">
            <v>38656.639999999999</v>
          </cell>
          <cell r="AW43">
            <v>36723.81</v>
          </cell>
          <cell r="AX43">
            <v>7344.7619999999997</v>
          </cell>
          <cell r="AY43">
            <v>6243.0477000000001</v>
          </cell>
          <cell r="AZ43">
            <v>5141.3334000000004</v>
          </cell>
          <cell r="BA43">
            <v>4039.6190999999999</v>
          </cell>
          <cell r="BB43">
            <v>3305.1428999999998</v>
          </cell>
          <cell r="BC43">
            <v>2937.9047999999998</v>
          </cell>
          <cell r="BD43">
            <v>2203.4285999999997</v>
          </cell>
          <cell r="BE43">
            <v>1836.1904999999999</v>
          </cell>
          <cell r="BF43">
            <v>1468.9523999999999</v>
          </cell>
          <cell r="BG43">
            <v>1101.7142999999999</v>
          </cell>
          <cell r="BH43">
            <v>734.47619999999995</v>
          </cell>
          <cell r="BI43">
            <v>367.23809999999997</v>
          </cell>
          <cell r="BJ43">
            <v>1580</v>
          </cell>
          <cell r="BK43">
            <v>1343</v>
          </cell>
          <cell r="BL43">
            <v>1106</v>
          </cell>
          <cell r="BM43">
            <v>869</v>
          </cell>
          <cell r="BN43">
            <v>711</v>
          </cell>
          <cell r="BO43">
            <v>632</v>
          </cell>
          <cell r="BP43">
            <v>474</v>
          </cell>
          <cell r="BQ43">
            <v>395</v>
          </cell>
          <cell r="BR43">
            <v>316</v>
          </cell>
          <cell r="BS43">
            <v>237</v>
          </cell>
          <cell r="BT43">
            <v>158</v>
          </cell>
          <cell r="BU43">
            <v>79</v>
          </cell>
          <cell r="BV43">
            <v>280000</v>
          </cell>
          <cell r="BW43">
            <v>168000</v>
          </cell>
          <cell r="BX43">
            <v>140000</v>
          </cell>
          <cell r="BY43">
            <v>112000</v>
          </cell>
          <cell r="BZ43">
            <v>37</v>
          </cell>
          <cell r="CA43">
            <v>38</v>
          </cell>
          <cell r="CB43">
            <v>39</v>
          </cell>
          <cell r="CC43">
            <v>40</v>
          </cell>
          <cell r="CD43">
            <v>41</v>
          </cell>
          <cell r="CE43">
            <v>42</v>
          </cell>
          <cell r="CF43">
            <v>43</v>
          </cell>
          <cell r="CG43">
            <v>44</v>
          </cell>
          <cell r="CH43">
            <v>1</v>
          </cell>
          <cell r="CI43">
            <v>38</v>
          </cell>
          <cell r="CJ43">
            <v>111</v>
          </cell>
          <cell r="CK43">
            <v>76</v>
          </cell>
          <cell r="CL43">
            <v>149</v>
          </cell>
          <cell r="CM43">
            <v>37</v>
          </cell>
          <cell r="CN43">
            <v>74</v>
          </cell>
          <cell r="CO43">
            <v>3</v>
          </cell>
          <cell r="CP43">
            <v>148</v>
          </cell>
          <cell r="CQ43">
            <v>149</v>
          </cell>
          <cell r="CR43">
            <v>42</v>
          </cell>
          <cell r="CS43">
            <v>78</v>
          </cell>
          <cell r="CT43">
            <v>117</v>
          </cell>
          <cell r="CU43">
            <v>156</v>
          </cell>
          <cell r="CV43">
            <v>46</v>
          </cell>
          <cell r="CW43">
            <v>46</v>
          </cell>
          <cell r="CX43">
            <v>1900</v>
          </cell>
          <cell r="CY43">
            <v>2300</v>
          </cell>
          <cell r="CZ43">
            <v>3250</v>
          </cell>
          <cell r="DA43">
            <v>250</v>
          </cell>
          <cell r="DB43">
            <v>200</v>
          </cell>
          <cell r="DC43">
            <v>579.24</v>
          </cell>
          <cell r="DD43">
            <v>868.81</v>
          </cell>
          <cell r="DE43">
            <v>1013.66</v>
          </cell>
        </row>
        <row r="44">
          <cell r="J44">
            <v>1025</v>
          </cell>
          <cell r="K44">
            <v>1125</v>
          </cell>
          <cell r="L44">
            <v>1225</v>
          </cell>
          <cell r="M44">
            <v>1325</v>
          </cell>
          <cell r="N44">
            <v>1225</v>
          </cell>
          <cell r="O44">
            <v>1125</v>
          </cell>
          <cell r="P44">
            <v>1025</v>
          </cell>
          <cell r="Q44">
            <v>3375</v>
          </cell>
          <cell r="R44">
            <v>2550</v>
          </cell>
          <cell r="S44">
            <v>2150</v>
          </cell>
          <cell r="T44">
            <v>975</v>
          </cell>
          <cell r="U44">
            <v>1075</v>
          </cell>
          <cell r="V44">
            <v>1175</v>
          </cell>
          <cell r="W44">
            <v>1275</v>
          </cell>
          <cell r="X44">
            <v>1175</v>
          </cell>
          <cell r="Y44">
            <v>1075</v>
          </cell>
          <cell r="Z44">
            <v>975</v>
          </cell>
          <cell r="AA44">
            <v>350</v>
          </cell>
          <cell r="AB44">
            <v>1000</v>
          </cell>
          <cell r="AC44">
            <v>1100</v>
          </cell>
          <cell r="AD44">
            <v>1200</v>
          </cell>
          <cell r="AE44">
            <v>1300</v>
          </cell>
          <cell r="AF44">
            <v>1200</v>
          </cell>
          <cell r="AG44">
            <v>1100</v>
          </cell>
          <cell r="AH44">
            <v>1175</v>
          </cell>
          <cell r="AI44">
            <v>2100</v>
          </cell>
          <cell r="AJ44">
            <v>2500</v>
          </cell>
          <cell r="AK44">
            <v>3475</v>
          </cell>
          <cell r="AL44">
            <v>2000</v>
          </cell>
          <cell r="AM44">
            <v>2400</v>
          </cell>
          <cell r="AN44">
            <v>3375</v>
          </cell>
          <cell r="AO44">
            <v>300</v>
          </cell>
          <cell r="AP44">
            <v>300</v>
          </cell>
          <cell r="AQ44">
            <v>3375</v>
          </cell>
          <cell r="AR44">
            <v>2400</v>
          </cell>
          <cell r="AS44">
            <v>2000</v>
          </cell>
          <cell r="AT44">
            <v>5.5</v>
          </cell>
          <cell r="AU44">
            <v>680000</v>
          </cell>
          <cell r="AV44">
            <v>42522.3</v>
          </cell>
          <cell r="AW44">
            <v>40396.19</v>
          </cell>
          <cell r="AX44">
            <v>8079.2380000000012</v>
          </cell>
          <cell r="AY44">
            <v>6867.3523000000005</v>
          </cell>
          <cell r="AZ44">
            <v>5655.4666000000007</v>
          </cell>
          <cell r="BA44">
            <v>4443.5808999999999</v>
          </cell>
          <cell r="BB44">
            <v>3635.6570999999999</v>
          </cell>
          <cell r="BC44">
            <v>3231.6952000000001</v>
          </cell>
          <cell r="BD44">
            <v>2423.7714000000001</v>
          </cell>
          <cell r="BE44">
            <v>2019.8095000000003</v>
          </cell>
          <cell r="BF44">
            <v>1615.8476000000001</v>
          </cell>
          <cell r="BG44">
            <v>1211.8857</v>
          </cell>
          <cell r="BH44">
            <v>807.92380000000003</v>
          </cell>
          <cell r="BI44">
            <v>403.96190000000001</v>
          </cell>
          <cell r="BJ44">
            <v>1615</v>
          </cell>
          <cell r="BK44">
            <v>1373</v>
          </cell>
          <cell r="BL44">
            <v>1131</v>
          </cell>
          <cell r="BM44">
            <v>888</v>
          </cell>
          <cell r="BN44">
            <v>727</v>
          </cell>
          <cell r="BO44">
            <v>646</v>
          </cell>
          <cell r="BP44">
            <v>485</v>
          </cell>
          <cell r="BQ44">
            <v>404</v>
          </cell>
          <cell r="BR44">
            <v>323</v>
          </cell>
          <cell r="BS44">
            <v>242</v>
          </cell>
          <cell r="BT44">
            <v>162</v>
          </cell>
          <cell r="BU44">
            <v>81</v>
          </cell>
          <cell r="BV44">
            <v>285000</v>
          </cell>
          <cell r="BW44">
            <v>171000</v>
          </cell>
          <cell r="BX44">
            <v>142500</v>
          </cell>
          <cell r="BY44">
            <v>114000</v>
          </cell>
          <cell r="BZ44">
            <v>38</v>
          </cell>
          <cell r="CA44">
            <v>39</v>
          </cell>
          <cell r="CB44">
            <v>40</v>
          </cell>
          <cell r="CC44">
            <v>41</v>
          </cell>
          <cell r="CD44">
            <v>42</v>
          </cell>
          <cell r="CE44">
            <v>43</v>
          </cell>
          <cell r="CF44">
            <v>44</v>
          </cell>
          <cell r="CG44">
            <v>45</v>
          </cell>
          <cell r="CH44">
            <v>1</v>
          </cell>
          <cell r="CI44">
            <v>39</v>
          </cell>
          <cell r="CJ44">
            <v>114</v>
          </cell>
          <cell r="CK44">
            <v>78</v>
          </cell>
          <cell r="CL44">
            <v>153</v>
          </cell>
          <cell r="CM44">
            <v>38</v>
          </cell>
          <cell r="CN44">
            <v>76</v>
          </cell>
          <cell r="CO44">
            <v>3</v>
          </cell>
          <cell r="CP44">
            <v>152</v>
          </cell>
          <cell r="CQ44">
            <v>153</v>
          </cell>
          <cell r="CR44">
            <v>43</v>
          </cell>
          <cell r="CS44">
            <v>76</v>
          </cell>
          <cell r="CT44">
            <v>114</v>
          </cell>
          <cell r="CU44">
            <v>152</v>
          </cell>
          <cell r="CV44">
            <v>47</v>
          </cell>
          <cell r="CW44">
            <v>47</v>
          </cell>
          <cell r="CX44">
            <v>1950</v>
          </cell>
          <cell r="CY44">
            <v>2350</v>
          </cell>
          <cell r="CZ44">
            <v>3325</v>
          </cell>
          <cell r="DA44">
            <v>250</v>
          </cell>
          <cell r="DB44">
            <v>200</v>
          </cell>
          <cell r="DC44">
            <v>608.20000000000005</v>
          </cell>
          <cell r="DD44">
            <v>912.25</v>
          </cell>
          <cell r="DE44">
            <v>1064.3399999999999</v>
          </cell>
        </row>
        <row r="45">
          <cell r="J45">
            <v>1050</v>
          </cell>
          <cell r="K45">
            <v>1150</v>
          </cell>
          <cell r="L45">
            <v>1250</v>
          </cell>
          <cell r="M45">
            <v>1350</v>
          </cell>
          <cell r="N45">
            <v>1250</v>
          </cell>
          <cell r="O45">
            <v>1150</v>
          </cell>
          <cell r="P45">
            <v>1050</v>
          </cell>
          <cell r="Q45">
            <v>3450</v>
          </cell>
          <cell r="R45">
            <v>2600</v>
          </cell>
          <cell r="S45">
            <v>2200</v>
          </cell>
          <cell r="T45">
            <v>1000</v>
          </cell>
          <cell r="U45">
            <v>1100</v>
          </cell>
          <cell r="V45">
            <v>1200</v>
          </cell>
          <cell r="W45">
            <v>1300</v>
          </cell>
          <cell r="X45">
            <v>1200</v>
          </cell>
          <cell r="Y45">
            <v>1100</v>
          </cell>
          <cell r="Z45">
            <v>1000</v>
          </cell>
          <cell r="AA45">
            <v>350</v>
          </cell>
          <cell r="AB45">
            <v>1025</v>
          </cell>
          <cell r="AC45">
            <v>1125</v>
          </cell>
          <cell r="AD45">
            <v>1225</v>
          </cell>
          <cell r="AE45">
            <v>1325</v>
          </cell>
          <cell r="AF45">
            <v>1225</v>
          </cell>
          <cell r="AG45">
            <v>1125</v>
          </cell>
          <cell r="AH45">
            <v>1200</v>
          </cell>
          <cell r="AI45">
            <v>2150</v>
          </cell>
          <cell r="AJ45">
            <v>2550</v>
          </cell>
          <cell r="AK45">
            <v>3550</v>
          </cell>
          <cell r="AL45">
            <v>2050</v>
          </cell>
          <cell r="AM45">
            <v>2450</v>
          </cell>
          <cell r="AN45">
            <v>3450</v>
          </cell>
          <cell r="AO45">
            <v>300</v>
          </cell>
          <cell r="AP45">
            <v>300</v>
          </cell>
          <cell r="AQ45">
            <v>3450</v>
          </cell>
          <cell r="AR45">
            <v>2450</v>
          </cell>
          <cell r="AS45">
            <v>2050</v>
          </cell>
          <cell r="AT45">
            <v>7</v>
          </cell>
          <cell r="AU45">
            <v>695000</v>
          </cell>
          <cell r="AV45">
            <v>46774.53</v>
          </cell>
          <cell r="AW45">
            <v>44435.8</v>
          </cell>
          <cell r="AX45">
            <v>8887.1600000000017</v>
          </cell>
          <cell r="AY45">
            <v>7554.0860000000011</v>
          </cell>
          <cell r="AZ45">
            <v>6221.0120000000006</v>
          </cell>
          <cell r="BA45">
            <v>4887.9380000000001</v>
          </cell>
          <cell r="BB45">
            <v>3999.2220000000002</v>
          </cell>
          <cell r="BC45">
            <v>3554.8640000000005</v>
          </cell>
          <cell r="BD45">
            <v>2666.1480000000001</v>
          </cell>
          <cell r="BE45">
            <v>2221.7900000000004</v>
          </cell>
          <cell r="BF45">
            <v>1777.4320000000002</v>
          </cell>
          <cell r="BG45">
            <v>1333.0740000000001</v>
          </cell>
          <cell r="BH45">
            <v>888.71600000000012</v>
          </cell>
          <cell r="BI45">
            <v>444.35800000000006</v>
          </cell>
          <cell r="BJ45">
            <v>1650</v>
          </cell>
          <cell r="BK45">
            <v>1403</v>
          </cell>
          <cell r="BL45">
            <v>1155</v>
          </cell>
          <cell r="BM45">
            <v>908</v>
          </cell>
          <cell r="BN45">
            <v>743</v>
          </cell>
          <cell r="BO45">
            <v>660</v>
          </cell>
          <cell r="BP45">
            <v>495</v>
          </cell>
          <cell r="BQ45">
            <v>413</v>
          </cell>
          <cell r="BR45">
            <v>330</v>
          </cell>
          <cell r="BS45">
            <v>248</v>
          </cell>
          <cell r="BT45">
            <v>165</v>
          </cell>
          <cell r="BU45">
            <v>83</v>
          </cell>
          <cell r="BV45">
            <v>290000</v>
          </cell>
          <cell r="BW45">
            <v>174000</v>
          </cell>
          <cell r="BX45">
            <v>145000</v>
          </cell>
          <cell r="BY45">
            <v>116000</v>
          </cell>
          <cell r="BZ45">
            <v>39</v>
          </cell>
          <cell r="CA45">
            <v>40</v>
          </cell>
          <cell r="CB45">
            <v>41</v>
          </cell>
          <cell r="CC45">
            <v>42</v>
          </cell>
          <cell r="CD45">
            <v>43</v>
          </cell>
          <cell r="CE45">
            <v>44</v>
          </cell>
          <cell r="CF45">
            <v>45</v>
          </cell>
          <cell r="CG45">
            <v>46</v>
          </cell>
          <cell r="CH45">
            <v>1</v>
          </cell>
          <cell r="CI45">
            <v>40</v>
          </cell>
          <cell r="CJ45">
            <v>117</v>
          </cell>
          <cell r="CK45">
            <v>80</v>
          </cell>
          <cell r="CL45">
            <v>157</v>
          </cell>
          <cell r="CM45">
            <v>39</v>
          </cell>
          <cell r="CN45">
            <v>78</v>
          </cell>
          <cell r="CO45">
            <v>3</v>
          </cell>
          <cell r="CP45">
            <v>156</v>
          </cell>
          <cell r="CQ45">
            <v>157</v>
          </cell>
          <cell r="CR45">
            <v>44</v>
          </cell>
          <cell r="CS45">
            <v>74</v>
          </cell>
          <cell r="CT45">
            <v>111</v>
          </cell>
          <cell r="CU45">
            <v>148</v>
          </cell>
          <cell r="CV45">
            <v>48</v>
          </cell>
          <cell r="CW45">
            <v>48</v>
          </cell>
          <cell r="CX45">
            <v>2000</v>
          </cell>
          <cell r="CY45">
            <v>2400</v>
          </cell>
          <cell r="CZ45">
            <v>3400</v>
          </cell>
          <cell r="DA45">
            <v>250</v>
          </cell>
          <cell r="DB45">
            <v>200</v>
          </cell>
          <cell r="DC45">
            <v>638.61</v>
          </cell>
          <cell r="DD45">
            <v>957.86</v>
          </cell>
          <cell r="DE45">
            <v>1117.56</v>
          </cell>
        </row>
        <row r="46">
          <cell r="J46">
            <v>1075</v>
          </cell>
          <cell r="K46">
            <v>1175</v>
          </cell>
          <cell r="L46">
            <v>1275</v>
          </cell>
          <cell r="M46">
            <v>1375</v>
          </cell>
          <cell r="N46">
            <v>1275</v>
          </cell>
          <cell r="O46">
            <v>1175</v>
          </cell>
          <cell r="P46">
            <v>1075</v>
          </cell>
          <cell r="Q46">
            <v>3525</v>
          </cell>
          <cell r="R46">
            <v>2650</v>
          </cell>
          <cell r="S46">
            <v>2250</v>
          </cell>
          <cell r="T46">
            <v>1025</v>
          </cell>
          <cell r="U46">
            <v>1125</v>
          </cell>
          <cell r="V46">
            <v>1225</v>
          </cell>
          <cell r="W46">
            <v>1325</v>
          </cell>
          <cell r="X46">
            <v>1225</v>
          </cell>
          <cell r="Y46">
            <v>1125</v>
          </cell>
          <cell r="Z46">
            <v>1025</v>
          </cell>
          <cell r="AA46">
            <v>350</v>
          </cell>
          <cell r="AB46">
            <v>1050</v>
          </cell>
          <cell r="AC46">
            <v>1150</v>
          </cell>
          <cell r="AD46">
            <v>1250</v>
          </cell>
          <cell r="AE46">
            <v>1350</v>
          </cell>
          <cell r="AF46">
            <v>1250</v>
          </cell>
          <cell r="AG46">
            <v>1150</v>
          </cell>
          <cell r="AH46">
            <v>1225</v>
          </cell>
          <cell r="AI46">
            <v>2200</v>
          </cell>
          <cell r="AJ46">
            <v>2600</v>
          </cell>
          <cell r="AK46">
            <v>3625</v>
          </cell>
          <cell r="AL46">
            <v>2100</v>
          </cell>
          <cell r="AM46">
            <v>2500</v>
          </cell>
          <cell r="AN46">
            <v>3525</v>
          </cell>
          <cell r="AO46">
            <v>300</v>
          </cell>
          <cell r="AP46">
            <v>300</v>
          </cell>
          <cell r="AQ46">
            <v>3525</v>
          </cell>
          <cell r="AR46">
            <v>2500</v>
          </cell>
          <cell r="AS46">
            <v>2100</v>
          </cell>
          <cell r="AT46">
            <v>3.1</v>
          </cell>
          <cell r="AU46">
            <v>710000</v>
          </cell>
          <cell r="AV46">
            <v>51451.98</v>
          </cell>
          <cell r="AW46">
            <v>48879.38</v>
          </cell>
          <cell r="AX46">
            <v>9775.8760000000002</v>
          </cell>
          <cell r="AY46">
            <v>8309.4946</v>
          </cell>
          <cell r="AZ46">
            <v>6843.1132000000007</v>
          </cell>
          <cell r="BA46">
            <v>5376.7317999999996</v>
          </cell>
          <cell r="BB46">
            <v>4399.1441999999997</v>
          </cell>
          <cell r="BC46">
            <v>3910.3503999999998</v>
          </cell>
          <cell r="BD46">
            <v>2932.7627999999995</v>
          </cell>
          <cell r="BE46">
            <v>2443.9690000000001</v>
          </cell>
          <cell r="BF46">
            <v>1955.1751999999999</v>
          </cell>
          <cell r="BG46">
            <v>1466.3813999999998</v>
          </cell>
          <cell r="BH46">
            <v>977.58759999999995</v>
          </cell>
          <cell r="BI46">
            <v>488.79379999999998</v>
          </cell>
          <cell r="BJ46">
            <v>1685</v>
          </cell>
          <cell r="BK46">
            <v>1432</v>
          </cell>
          <cell r="BL46">
            <v>1180</v>
          </cell>
          <cell r="BM46">
            <v>927</v>
          </cell>
          <cell r="BN46">
            <v>758</v>
          </cell>
          <cell r="BO46">
            <v>674</v>
          </cell>
          <cell r="BP46">
            <v>506</v>
          </cell>
          <cell r="BQ46">
            <v>421</v>
          </cell>
          <cell r="BR46">
            <v>337</v>
          </cell>
          <cell r="BS46">
            <v>253</v>
          </cell>
          <cell r="BT46">
            <v>169</v>
          </cell>
          <cell r="BU46">
            <v>84</v>
          </cell>
          <cell r="BV46">
            <v>295000</v>
          </cell>
          <cell r="BW46">
            <v>177000</v>
          </cell>
          <cell r="BX46">
            <v>147500</v>
          </cell>
          <cell r="BY46">
            <v>118000</v>
          </cell>
          <cell r="BZ46">
            <v>40</v>
          </cell>
          <cell r="CA46">
            <v>41</v>
          </cell>
          <cell r="CB46">
            <v>42</v>
          </cell>
          <cell r="CC46">
            <v>43</v>
          </cell>
          <cell r="CD46">
            <v>44</v>
          </cell>
          <cell r="CE46">
            <v>45</v>
          </cell>
          <cell r="CF46">
            <v>46</v>
          </cell>
          <cell r="CG46">
            <v>47</v>
          </cell>
          <cell r="CH46">
            <v>1</v>
          </cell>
          <cell r="CI46">
            <v>41</v>
          </cell>
          <cell r="CJ46">
            <v>120</v>
          </cell>
          <cell r="CK46">
            <v>82</v>
          </cell>
          <cell r="CL46">
            <v>161</v>
          </cell>
          <cell r="CM46">
            <v>40</v>
          </cell>
          <cell r="CN46">
            <v>80</v>
          </cell>
          <cell r="CO46">
            <v>3</v>
          </cell>
          <cell r="CP46">
            <v>160</v>
          </cell>
          <cell r="CQ46">
            <v>161</v>
          </cell>
          <cell r="CR46">
            <v>45</v>
          </cell>
          <cell r="CS46">
            <v>72</v>
          </cell>
          <cell r="CT46">
            <v>108</v>
          </cell>
          <cell r="CU46">
            <v>144</v>
          </cell>
          <cell r="CV46">
            <v>49</v>
          </cell>
          <cell r="CW46">
            <v>49</v>
          </cell>
          <cell r="CX46">
            <v>2050</v>
          </cell>
          <cell r="CY46">
            <v>2450</v>
          </cell>
          <cell r="CZ46">
            <v>3475</v>
          </cell>
          <cell r="DA46">
            <v>250</v>
          </cell>
          <cell r="DB46">
            <v>200</v>
          </cell>
          <cell r="DC46">
            <v>670.54</v>
          </cell>
          <cell r="DD46">
            <v>1005.75</v>
          </cell>
          <cell r="DE46">
            <v>1173.44</v>
          </cell>
        </row>
        <row r="47">
          <cell r="J47">
            <v>1100</v>
          </cell>
          <cell r="K47">
            <v>1200</v>
          </cell>
          <cell r="L47">
            <v>1300</v>
          </cell>
          <cell r="M47">
            <v>1400</v>
          </cell>
          <cell r="N47">
            <v>1300</v>
          </cell>
          <cell r="O47">
            <v>1200</v>
          </cell>
          <cell r="P47">
            <v>1100</v>
          </cell>
          <cell r="Q47">
            <v>3600</v>
          </cell>
          <cell r="R47">
            <v>2700</v>
          </cell>
          <cell r="S47">
            <v>2300</v>
          </cell>
          <cell r="T47">
            <v>1050</v>
          </cell>
          <cell r="U47">
            <v>1150</v>
          </cell>
          <cell r="V47">
            <v>1250</v>
          </cell>
          <cell r="W47">
            <v>1350</v>
          </cell>
          <cell r="X47">
            <v>1250</v>
          </cell>
          <cell r="Y47">
            <v>1150</v>
          </cell>
          <cell r="Z47">
            <v>1050</v>
          </cell>
          <cell r="AA47">
            <v>350</v>
          </cell>
          <cell r="AB47">
            <v>1075</v>
          </cell>
          <cell r="AC47">
            <v>1175</v>
          </cell>
          <cell r="AD47">
            <v>1275</v>
          </cell>
          <cell r="AE47">
            <v>1375</v>
          </cell>
          <cell r="AF47">
            <v>1275</v>
          </cell>
          <cell r="AG47">
            <v>1175</v>
          </cell>
          <cell r="AH47">
            <v>1250</v>
          </cell>
          <cell r="AI47">
            <v>2250</v>
          </cell>
          <cell r="AJ47">
            <v>2650</v>
          </cell>
          <cell r="AK47">
            <v>3700</v>
          </cell>
          <cell r="AL47">
            <v>2150</v>
          </cell>
          <cell r="AM47">
            <v>2550</v>
          </cell>
          <cell r="AN47">
            <v>3600</v>
          </cell>
          <cell r="AO47">
            <v>300</v>
          </cell>
          <cell r="AP47">
            <v>300</v>
          </cell>
          <cell r="AQ47">
            <v>3600</v>
          </cell>
          <cell r="AR47">
            <v>2550</v>
          </cell>
          <cell r="AS47">
            <v>2150</v>
          </cell>
          <cell r="AT47">
            <v>3.4</v>
          </cell>
          <cell r="AU47">
            <v>725000</v>
          </cell>
          <cell r="AV47">
            <v>56597.18</v>
          </cell>
          <cell r="AW47">
            <v>53767.32</v>
          </cell>
          <cell r="AX47">
            <v>10753.464</v>
          </cell>
          <cell r="AY47">
            <v>9140.4444000000003</v>
          </cell>
          <cell r="AZ47">
            <v>7527.4248000000007</v>
          </cell>
          <cell r="BA47">
            <v>5914.4052000000001</v>
          </cell>
          <cell r="BB47">
            <v>4839.0587999999998</v>
          </cell>
          <cell r="BC47">
            <v>4301.3855999999996</v>
          </cell>
          <cell r="BD47">
            <v>3226.0391999999997</v>
          </cell>
          <cell r="BE47">
            <v>2688.366</v>
          </cell>
          <cell r="BF47">
            <v>2150.6927999999998</v>
          </cell>
          <cell r="BG47">
            <v>1613.0195999999999</v>
          </cell>
          <cell r="BH47">
            <v>1075.3463999999999</v>
          </cell>
          <cell r="BI47">
            <v>537.67319999999995</v>
          </cell>
          <cell r="BJ47">
            <v>1720</v>
          </cell>
          <cell r="BK47">
            <v>1462</v>
          </cell>
          <cell r="BL47">
            <v>1204</v>
          </cell>
          <cell r="BM47">
            <v>946</v>
          </cell>
          <cell r="BN47">
            <v>774</v>
          </cell>
          <cell r="BO47">
            <v>688</v>
          </cell>
          <cell r="BP47">
            <v>516</v>
          </cell>
          <cell r="BQ47">
            <v>430</v>
          </cell>
          <cell r="BR47">
            <v>344</v>
          </cell>
          <cell r="BS47">
            <v>258</v>
          </cell>
          <cell r="BT47">
            <v>172</v>
          </cell>
          <cell r="BU47">
            <v>86</v>
          </cell>
          <cell r="BV47">
            <v>300000</v>
          </cell>
          <cell r="BW47">
            <v>180000</v>
          </cell>
          <cell r="BX47">
            <v>150000</v>
          </cell>
          <cell r="BY47">
            <v>120000</v>
          </cell>
          <cell r="BZ47">
            <v>41</v>
          </cell>
          <cell r="CA47">
            <v>42</v>
          </cell>
          <cell r="CB47">
            <v>43</v>
          </cell>
          <cell r="CC47">
            <v>44</v>
          </cell>
          <cell r="CD47">
            <v>45</v>
          </cell>
          <cell r="CE47">
            <v>46</v>
          </cell>
          <cell r="CF47">
            <v>47</v>
          </cell>
          <cell r="CG47">
            <v>48</v>
          </cell>
          <cell r="CH47">
            <v>1</v>
          </cell>
          <cell r="CI47">
            <v>42</v>
          </cell>
          <cell r="CJ47">
            <v>123</v>
          </cell>
          <cell r="CK47">
            <v>84</v>
          </cell>
          <cell r="CL47">
            <v>165</v>
          </cell>
          <cell r="CM47">
            <v>41</v>
          </cell>
          <cell r="CN47">
            <v>82</v>
          </cell>
          <cell r="CO47">
            <v>3</v>
          </cell>
          <cell r="CP47">
            <v>164</v>
          </cell>
          <cell r="CQ47">
            <v>165</v>
          </cell>
          <cell r="CR47">
            <v>46</v>
          </cell>
          <cell r="CS47">
            <v>70</v>
          </cell>
          <cell r="CT47">
            <v>105</v>
          </cell>
          <cell r="CU47">
            <v>140</v>
          </cell>
          <cell r="CV47">
            <v>50</v>
          </cell>
          <cell r="CW47">
            <v>50</v>
          </cell>
          <cell r="CX47">
            <v>2100</v>
          </cell>
          <cell r="CY47">
            <v>2500</v>
          </cell>
          <cell r="CZ47">
            <v>3550</v>
          </cell>
          <cell r="DA47">
            <v>250</v>
          </cell>
          <cell r="DB47">
            <v>200</v>
          </cell>
          <cell r="DC47">
            <v>704.07</v>
          </cell>
          <cell r="DD47">
            <v>1056.04</v>
          </cell>
          <cell r="DE47">
            <v>1232.1099999999999</v>
          </cell>
        </row>
        <row r="48">
          <cell r="J48">
            <v>1125</v>
          </cell>
          <cell r="K48">
            <v>1225</v>
          </cell>
          <cell r="L48">
            <v>1325</v>
          </cell>
          <cell r="M48">
            <v>1425</v>
          </cell>
          <cell r="N48">
            <v>1325</v>
          </cell>
          <cell r="O48">
            <v>1225</v>
          </cell>
          <cell r="P48">
            <v>1125</v>
          </cell>
          <cell r="Q48">
            <v>3675</v>
          </cell>
          <cell r="R48">
            <v>2750</v>
          </cell>
          <cell r="S48">
            <v>2350</v>
          </cell>
          <cell r="T48">
            <v>1075</v>
          </cell>
          <cell r="U48">
            <v>1175</v>
          </cell>
          <cell r="V48">
            <v>1275</v>
          </cell>
          <cell r="W48">
            <v>1375</v>
          </cell>
          <cell r="X48">
            <v>1275</v>
          </cell>
          <cell r="Y48">
            <v>1175</v>
          </cell>
          <cell r="Z48">
            <v>1075</v>
          </cell>
          <cell r="AA48">
            <v>350</v>
          </cell>
          <cell r="AB48">
            <v>1100</v>
          </cell>
          <cell r="AC48">
            <v>1200</v>
          </cell>
          <cell r="AD48">
            <v>1300</v>
          </cell>
          <cell r="AE48">
            <v>1400</v>
          </cell>
          <cell r="AF48">
            <v>1300</v>
          </cell>
          <cell r="AG48">
            <v>1200</v>
          </cell>
          <cell r="AH48">
            <v>1275</v>
          </cell>
          <cell r="AI48">
            <v>2300</v>
          </cell>
          <cell r="AJ48">
            <v>2700</v>
          </cell>
          <cell r="AK48">
            <v>3775</v>
          </cell>
          <cell r="AL48">
            <v>2200</v>
          </cell>
          <cell r="AM48">
            <v>2600</v>
          </cell>
          <cell r="AN48">
            <v>3675</v>
          </cell>
          <cell r="AO48">
            <v>300</v>
          </cell>
          <cell r="AP48">
            <v>300</v>
          </cell>
          <cell r="AQ48">
            <v>3675</v>
          </cell>
          <cell r="AR48">
            <v>2600</v>
          </cell>
          <cell r="AS48">
            <v>2200</v>
          </cell>
          <cell r="AT48">
            <v>1.9</v>
          </cell>
          <cell r="AU48">
            <v>740000</v>
          </cell>
          <cell r="AV48">
            <v>62256.9</v>
          </cell>
          <cell r="AW48">
            <v>59144.06</v>
          </cell>
          <cell r="AX48">
            <v>11828.812</v>
          </cell>
          <cell r="AY48">
            <v>10054.4902</v>
          </cell>
          <cell r="AZ48">
            <v>8280.1684000000005</v>
          </cell>
          <cell r="BA48">
            <v>6505.8465999999999</v>
          </cell>
          <cell r="BB48">
            <v>5322.9654</v>
          </cell>
          <cell r="BC48">
            <v>4731.5248000000001</v>
          </cell>
          <cell r="BD48">
            <v>3548.6435999999999</v>
          </cell>
          <cell r="BE48">
            <v>2957.203</v>
          </cell>
          <cell r="BF48">
            <v>2365.7624000000001</v>
          </cell>
          <cell r="BG48">
            <v>1774.3217999999999</v>
          </cell>
          <cell r="BH48">
            <v>1182.8812</v>
          </cell>
          <cell r="BI48">
            <v>591.44060000000002</v>
          </cell>
          <cell r="BJ48">
            <v>1755</v>
          </cell>
          <cell r="BK48">
            <v>1492</v>
          </cell>
          <cell r="BL48">
            <v>1229</v>
          </cell>
          <cell r="BM48">
            <v>965</v>
          </cell>
          <cell r="BN48">
            <v>790</v>
          </cell>
          <cell r="BO48">
            <v>702</v>
          </cell>
          <cell r="BP48">
            <v>527</v>
          </cell>
          <cell r="BQ48">
            <v>439</v>
          </cell>
          <cell r="BR48">
            <v>351</v>
          </cell>
          <cell r="BS48">
            <v>263</v>
          </cell>
          <cell r="BT48">
            <v>176</v>
          </cell>
          <cell r="BU48">
            <v>88</v>
          </cell>
          <cell r="BV48">
            <v>305000</v>
          </cell>
          <cell r="BW48">
            <v>183000</v>
          </cell>
          <cell r="BX48">
            <v>152500</v>
          </cell>
          <cell r="BY48">
            <v>122000</v>
          </cell>
          <cell r="BZ48">
            <v>42</v>
          </cell>
          <cell r="CA48">
            <v>43</v>
          </cell>
          <cell r="CB48">
            <v>44</v>
          </cell>
          <cell r="CC48">
            <v>45</v>
          </cell>
          <cell r="CD48">
            <v>46</v>
          </cell>
          <cell r="CE48">
            <v>47</v>
          </cell>
          <cell r="CF48">
            <v>48</v>
          </cell>
          <cell r="CG48">
            <v>49</v>
          </cell>
          <cell r="CH48">
            <v>1</v>
          </cell>
          <cell r="CI48">
            <v>43</v>
          </cell>
          <cell r="CJ48">
            <v>126</v>
          </cell>
          <cell r="CK48">
            <v>86</v>
          </cell>
          <cell r="CL48">
            <v>169</v>
          </cell>
          <cell r="CM48">
            <v>42</v>
          </cell>
          <cell r="CN48">
            <v>84</v>
          </cell>
          <cell r="CO48">
            <v>3</v>
          </cell>
          <cell r="CP48">
            <v>168</v>
          </cell>
          <cell r="CQ48">
            <v>169</v>
          </cell>
          <cell r="CR48">
            <v>47</v>
          </cell>
          <cell r="CS48">
            <v>68</v>
          </cell>
          <cell r="CT48">
            <v>102</v>
          </cell>
          <cell r="CU48">
            <v>136</v>
          </cell>
          <cell r="CV48">
            <v>51</v>
          </cell>
          <cell r="CW48">
            <v>51</v>
          </cell>
          <cell r="CX48">
            <v>2150</v>
          </cell>
          <cell r="CY48">
            <v>2550</v>
          </cell>
          <cell r="CZ48">
            <v>3625</v>
          </cell>
          <cell r="DA48">
            <v>250</v>
          </cell>
          <cell r="DB48">
            <v>200</v>
          </cell>
          <cell r="DC48">
            <v>739.27</v>
          </cell>
          <cell r="DD48">
            <v>1108.8399999999999</v>
          </cell>
          <cell r="DE48">
            <v>1293.72</v>
          </cell>
        </row>
        <row r="49">
          <cell r="J49">
            <v>1150</v>
          </cell>
          <cell r="K49">
            <v>1250</v>
          </cell>
          <cell r="L49">
            <v>1350</v>
          </cell>
          <cell r="M49">
            <v>1450</v>
          </cell>
          <cell r="N49">
            <v>1350</v>
          </cell>
          <cell r="O49">
            <v>1250</v>
          </cell>
          <cell r="P49">
            <v>1150</v>
          </cell>
          <cell r="Q49">
            <v>3750</v>
          </cell>
          <cell r="R49">
            <v>2800</v>
          </cell>
          <cell r="S49">
            <v>2400</v>
          </cell>
          <cell r="T49">
            <v>1100</v>
          </cell>
          <cell r="U49">
            <v>1200</v>
          </cell>
          <cell r="V49">
            <v>1300</v>
          </cell>
          <cell r="W49">
            <v>1400</v>
          </cell>
          <cell r="X49">
            <v>1300</v>
          </cell>
          <cell r="Y49">
            <v>1200</v>
          </cell>
          <cell r="Z49">
            <v>1100</v>
          </cell>
          <cell r="AA49">
            <v>350</v>
          </cell>
          <cell r="AB49">
            <v>1125</v>
          </cell>
          <cell r="AC49">
            <v>1225</v>
          </cell>
          <cell r="AD49">
            <v>1325</v>
          </cell>
          <cell r="AE49">
            <v>1425</v>
          </cell>
          <cell r="AF49">
            <v>1325</v>
          </cell>
          <cell r="AG49">
            <v>1225</v>
          </cell>
          <cell r="AH49">
            <v>1300</v>
          </cell>
          <cell r="AI49">
            <v>2350</v>
          </cell>
          <cell r="AJ49">
            <v>2750</v>
          </cell>
          <cell r="AK49">
            <v>3850</v>
          </cell>
          <cell r="AL49">
            <v>2250</v>
          </cell>
          <cell r="AM49">
            <v>2650</v>
          </cell>
          <cell r="AN49">
            <v>3750</v>
          </cell>
          <cell r="AO49">
            <v>300</v>
          </cell>
          <cell r="AP49">
            <v>300</v>
          </cell>
          <cell r="AQ49">
            <v>3750</v>
          </cell>
          <cell r="AR49">
            <v>2650</v>
          </cell>
          <cell r="AS49">
            <v>2250</v>
          </cell>
          <cell r="AT49">
            <v>6.4</v>
          </cell>
          <cell r="AU49">
            <v>755000</v>
          </cell>
          <cell r="AV49">
            <v>68482.59</v>
          </cell>
          <cell r="AW49">
            <v>65058.46</v>
          </cell>
          <cell r="AX49">
            <v>13011.692000000001</v>
          </cell>
          <cell r="AY49">
            <v>11059.938200000001</v>
          </cell>
          <cell r="AZ49">
            <v>9108.1844000000001</v>
          </cell>
          <cell r="BA49">
            <v>7156.4305999999997</v>
          </cell>
          <cell r="BB49">
            <v>5855.2613999999994</v>
          </cell>
          <cell r="BC49">
            <v>5204.6768000000002</v>
          </cell>
          <cell r="BD49">
            <v>3903.5075999999999</v>
          </cell>
          <cell r="BE49">
            <v>3252.9230000000002</v>
          </cell>
          <cell r="BF49">
            <v>2602.3384000000001</v>
          </cell>
          <cell r="BG49">
            <v>1951.7538</v>
          </cell>
          <cell r="BH49">
            <v>1301.1692</v>
          </cell>
          <cell r="BI49">
            <v>650.58460000000002</v>
          </cell>
          <cell r="BJ49">
            <v>1790</v>
          </cell>
          <cell r="BK49">
            <v>1522</v>
          </cell>
          <cell r="BL49">
            <v>1253</v>
          </cell>
          <cell r="BM49">
            <v>985</v>
          </cell>
          <cell r="BN49">
            <v>806</v>
          </cell>
          <cell r="BO49">
            <v>716</v>
          </cell>
          <cell r="BP49">
            <v>537</v>
          </cell>
          <cell r="BQ49">
            <v>448</v>
          </cell>
          <cell r="BR49">
            <v>358</v>
          </cell>
          <cell r="BS49">
            <v>269</v>
          </cell>
          <cell r="BT49">
            <v>179</v>
          </cell>
          <cell r="BU49">
            <v>90</v>
          </cell>
          <cell r="BV49">
            <v>310000</v>
          </cell>
          <cell r="BW49">
            <v>186000</v>
          </cell>
          <cell r="BX49">
            <v>155000</v>
          </cell>
          <cell r="BY49">
            <v>124000</v>
          </cell>
          <cell r="BZ49">
            <v>43</v>
          </cell>
          <cell r="CA49">
            <v>44</v>
          </cell>
          <cell r="CB49">
            <v>45</v>
          </cell>
          <cell r="CC49">
            <v>46</v>
          </cell>
          <cell r="CD49">
            <v>47</v>
          </cell>
          <cell r="CE49">
            <v>48</v>
          </cell>
          <cell r="CF49">
            <v>49</v>
          </cell>
          <cell r="CG49">
            <v>50</v>
          </cell>
          <cell r="CH49">
            <v>1</v>
          </cell>
          <cell r="CI49">
            <v>44</v>
          </cell>
          <cell r="CJ49">
            <v>129</v>
          </cell>
          <cell r="CK49">
            <v>88</v>
          </cell>
          <cell r="CL49">
            <v>173</v>
          </cell>
          <cell r="CM49">
            <v>43</v>
          </cell>
          <cell r="CN49">
            <v>86</v>
          </cell>
          <cell r="CO49">
            <v>3</v>
          </cell>
          <cell r="CP49">
            <v>172</v>
          </cell>
          <cell r="CQ49">
            <v>173</v>
          </cell>
          <cell r="CR49">
            <v>48</v>
          </cell>
          <cell r="CS49">
            <v>66</v>
          </cell>
          <cell r="CT49">
            <v>99</v>
          </cell>
          <cell r="CU49">
            <v>132</v>
          </cell>
          <cell r="CV49">
            <v>52</v>
          </cell>
          <cell r="CW49">
            <v>52</v>
          </cell>
          <cell r="CX49">
            <v>2200</v>
          </cell>
          <cell r="CY49">
            <v>2600</v>
          </cell>
          <cell r="CZ49">
            <v>3700</v>
          </cell>
          <cell r="DA49">
            <v>250</v>
          </cell>
          <cell r="DB49">
            <v>200</v>
          </cell>
          <cell r="DC49">
            <v>776.23</v>
          </cell>
          <cell r="DD49">
            <v>1164.28</v>
          </cell>
          <cell r="DE49">
            <v>1358.41</v>
          </cell>
        </row>
        <row r="50">
          <cell r="J50">
            <v>1175</v>
          </cell>
          <cell r="K50">
            <v>1275</v>
          </cell>
          <cell r="L50">
            <v>1375</v>
          </cell>
          <cell r="M50">
            <v>1475</v>
          </cell>
          <cell r="N50">
            <v>1375</v>
          </cell>
          <cell r="O50">
            <v>1275</v>
          </cell>
          <cell r="P50">
            <v>1175</v>
          </cell>
          <cell r="Q50">
            <v>3825</v>
          </cell>
          <cell r="R50">
            <v>2850</v>
          </cell>
          <cell r="S50">
            <v>2450</v>
          </cell>
          <cell r="T50">
            <v>1125</v>
          </cell>
          <cell r="U50">
            <v>1225</v>
          </cell>
          <cell r="V50">
            <v>1325</v>
          </cell>
          <cell r="W50">
            <v>1425</v>
          </cell>
          <cell r="X50">
            <v>1325</v>
          </cell>
          <cell r="Y50">
            <v>1225</v>
          </cell>
          <cell r="Z50">
            <v>1125</v>
          </cell>
          <cell r="AA50">
            <v>350</v>
          </cell>
          <cell r="AB50">
            <v>1150</v>
          </cell>
          <cell r="AC50">
            <v>1250</v>
          </cell>
          <cell r="AD50">
            <v>1350</v>
          </cell>
          <cell r="AE50">
            <v>1450</v>
          </cell>
          <cell r="AF50">
            <v>1350</v>
          </cell>
          <cell r="AG50">
            <v>1250</v>
          </cell>
          <cell r="AH50">
            <v>1325</v>
          </cell>
          <cell r="AI50">
            <v>2400</v>
          </cell>
          <cell r="AJ50">
            <v>2800</v>
          </cell>
          <cell r="AK50">
            <v>3925</v>
          </cell>
          <cell r="AL50">
            <v>2300</v>
          </cell>
          <cell r="AM50">
            <v>2700</v>
          </cell>
          <cell r="AN50">
            <v>3825</v>
          </cell>
          <cell r="AO50">
            <v>300</v>
          </cell>
          <cell r="AP50">
            <v>300</v>
          </cell>
          <cell r="AQ50">
            <v>3825</v>
          </cell>
          <cell r="AR50">
            <v>2700</v>
          </cell>
          <cell r="AS50">
            <v>2300</v>
          </cell>
          <cell r="AT50">
            <v>2.7</v>
          </cell>
          <cell r="AU50">
            <v>770000</v>
          </cell>
          <cell r="AV50">
            <v>75330.850000000006</v>
          </cell>
          <cell r="AW50">
            <v>71564.31</v>
          </cell>
          <cell r="AX50">
            <v>14312.862000000001</v>
          </cell>
          <cell r="AY50">
            <v>12165.932700000001</v>
          </cell>
          <cell r="AZ50">
            <v>10019.003400000001</v>
          </cell>
          <cell r="BA50">
            <v>7872.0740999999998</v>
          </cell>
          <cell r="BB50">
            <v>6440.7878999999994</v>
          </cell>
          <cell r="BC50">
            <v>5725.1448</v>
          </cell>
          <cell r="BD50">
            <v>4293.8585999999996</v>
          </cell>
          <cell r="BE50">
            <v>3578.2155000000002</v>
          </cell>
          <cell r="BF50">
            <v>2862.5724</v>
          </cell>
          <cell r="BG50">
            <v>2146.9292999999998</v>
          </cell>
          <cell r="BH50">
            <v>1431.2862</v>
          </cell>
          <cell r="BI50">
            <v>715.6431</v>
          </cell>
          <cell r="BJ50">
            <v>1825</v>
          </cell>
          <cell r="BK50">
            <v>1551</v>
          </cell>
          <cell r="BL50">
            <v>1278</v>
          </cell>
          <cell r="BM50">
            <v>1004</v>
          </cell>
          <cell r="BN50">
            <v>821</v>
          </cell>
          <cell r="BO50">
            <v>730</v>
          </cell>
          <cell r="BP50">
            <v>548</v>
          </cell>
          <cell r="BQ50">
            <v>456</v>
          </cell>
          <cell r="BR50">
            <v>365</v>
          </cell>
          <cell r="BS50">
            <v>274</v>
          </cell>
          <cell r="BT50">
            <v>183</v>
          </cell>
          <cell r="BU50">
            <v>91</v>
          </cell>
          <cell r="BV50">
            <v>315000</v>
          </cell>
          <cell r="BW50">
            <v>189000</v>
          </cell>
          <cell r="BX50">
            <v>157500</v>
          </cell>
          <cell r="BY50">
            <v>126000</v>
          </cell>
          <cell r="BZ50">
            <v>44</v>
          </cell>
          <cell r="CA50">
            <v>45</v>
          </cell>
          <cell r="CB50">
            <v>46</v>
          </cell>
          <cell r="CC50">
            <v>47</v>
          </cell>
          <cell r="CD50">
            <v>48</v>
          </cell>
          <cell r="CE50">
            <v>49</v>
          </cell>
          <cell r="CF50">
            <v>50</v>
          </cell>
          <cell r="CG50">
            <v>51</v>
          </cell>
          <cell r="CH50">
            <v>1</v>
          </cell>
          <cell r="CI50">
            <v>45</v>
          </cell>
          <cell r="CJ50">
            <v>132</v>
          </cell>
          <cell r="CK50">
            <v>90</v>
          </cell>
          <cell r="CL50">
            <v>177</v>
          </cell>
          <cell r="CM50">
            <v>44</v>
          </cell>
          <cell r="CN50">
            <v>88</v>
          </cell>
          <cell r="CO50">
            <v>3</v>
          </cell>
          <cell r="CP50">
            <v>176</v>
          </cell>
          <cell r="CQ50">
            <v>177</v>
          </cell>
          <cell r="CR50">
            <v>49</v>
          </cell>
          <cell r="CS50">
            <v>64</v>
          </cell>
          <cell r="CT50">
            <v>96</v>
          </cell>
          <cell r="CU50">
            <v>128</v>
          </cell>
          <cell r="CV50">
            <v>53</v>
          </cell>
          <cell r="CW50">
            <v>53</v>
          </cell>
          <cell r="CX50">
            <v>2250</v>
          </cell>
          <cell r="CY50">
            <v>2650</v>
          </cell>
          <cell r="CZ50">
            <v>3775</v>
          </cell>
          <cell r="DA50">
            <v>250</v>
          </cell>
          <cell r="DB50">
            <v>200</v>
          </cell>
          <cell r="DC50">
            <v>815.04</v>
          </cell>
          <cell r="DD50">
            <v>1222.49</v>
          </cell>
          <cell r="DE50">
            <v>1426.33</v>
          </cell>
        </row>
        <row r="51">
          <cell r="J51">
            <v>1200</v>
          </cell>
          <cell r="K51">
            <v>1300</v>
          </cell>
          <cell r="L51">
            <v>1400</v>
          </cell>
          <cell r="M51">
            <v>1500</v>
          </cell>
          <cell r="N51">
            <v>1400</v>
          </cell>
          <cell r="O51">
            <v>1300</v>
          </cell>
          <cell r="P51">
            <v>1200</v>
          </cell>
          <cell r="Q51">
            <v>3900</v>
          </cell>
          <cell r="R51">
            <v>2900</v>
          </cell>
          <cell r="S51">
            <v>2500</v>
          </cell>
          <cell r="T51">
            <v>1150</v>
          </cell>
          <cell r="U51">
            <v>1250</v>
          </cell>
          <cell r="V51">
            <v>1350</v>
          </cell>
          <cell r="W51">
            <v>1450</v>
          </cell>
          <cell r="X51">
            <v>1350</v>
          </cell>
          <cell r="Y51">
            <v>1250</v>
          </cell>
          <cell r="Z51">
            <v>1150</v>
          </cell>
          <cell r="AA51">
            <v>350</v>
          </cell>
          <cell r="AB51">
            <v>1175</v>
          </cell>
          <cell r="AC51">
            <v>1275</v>
          </cell>
          <cell r="AD51">
            <v>1375</v>
          </cell>
          <cell r="AE51">
            <v>1475</v>
          </cell>
          <cell r="AF51">
            <v>1375</v>
          </cell>
          <cell r="AG51">
            <v>1275</v>
          </cell>
          <cell r="AH51">
            <v>1350</v>
          </cell>
          <cell r="AI51">
            <v>2450</v>
          </cell>
          <cell r="AJ51">
            <v>2850</v>
          </cell>
          <cell r="AK51">
            <v>4000</v>
          </cell>
          <cell r="AL51">
            <v>2350</v>
          </cell>
          <cell r="AM51">
            <v>2750</v>
          </cell>
          <cell r="AN51">
            <v>3900</v>
          </cell>
          <cell r="AO51">
            <v>300</v>
          </cell>
          <cell r="AP51">
            <v>300</v>
          </cell>
          <cell r="AQ51">
            <v>3900</v>
          </cell>
          <cell r="AR51">
            <v>2750</v>
          </cell>
          <cell r="AS51">
            <v>2350</v>
          </cell>
          <cell r="AT51">
            <v>5.4</v>
          </cell>
          <cell r="AU51">
            <v>785000</v>
          </cell>
          <cell r="AV51">
            <v>82863.94</v>
          </cell>
          <cell r="AW51">
            <v>78720.740000000005</v>
          </cell>
          <cell r="AX51">
            <v>15744.148000000001</v>
          </cell>
          <cell r="AY51">
            <v>13382.525800000001</v>
          </cell>
          <cell r="AZ51">
            <v>11020.903600000001</v>
          </cell>
          <cell r="BA51">
            <v>8659.2813999999998</v>
          </cell>
          <cell r="BB51">
            <v>7084.8666000000003</v>
          </cell>
          <cell r="BC51">
            <v>6297.659200000001</v>
          </cell>
          <cell r="BD51">
            <v>4723.2444000000005</v>
          </cell>
          <cell r="BE51">
            <v>3936.0370000000003</v>
          </cell>
          <cell r="BF51">
            <v>3148.8296000000005</v>
          </cell>
          <cell r="BG51">
            <v>2361.6222000000002</v>
          </cell>
          <cell r="BH51">
            <v>1574.4148000000002</v>
          </cell>
          <cell r="BI51">
            <v>787.20740000000012</v>
          </cell>
          <cell r="BJ51">
            <v>1860</v>
          </cell>
          <cell r="BK51">
            <v>1581</v>
          </cell>
          <cell r="BL51">
            <v>1302</v>
          </cell>
          <cell r="BM51">
            <v>1023</v>
          </cell>
          <cell r="BN51">
            <v>837</v>
          </cell>
          <cell r="BO51">
            <v>744</v>
          </cell>
          <cell r="BP51">
            <v>558</v>
          </cell>
          <cell r="BQ51">
            <v>465</v>
          </cell>
          <cell r="BR51">
            <v>372</v>
          </cell>
          <cell r="BS51">
            <v>279</v>
          </cell>
          <cell r="BT51">
            <v>186</v>
          </cell>
          <cell r="BU51">
            <v>93</v>
          </cell>
          <cell r="BV51">
            <v>320000</v>
          </cell>
          <cell r="BW51">
            <v>192000</v>
          </cell>
          <cell r="BX51">
            <v>160000</v>
          </cell>
          <cell r="BY51">
            <v>128000</v>
          </cell>
          <cell r="BZ51">
            <v>45</v>
          </cell>
          <cell r="CA51">
            <v>46</v>
          </cell>
          <cell r="CB51">
            <v>47</v>
          </cell>
          <cell r="CC51">
            <v>48</v>
          </cell>
          <cell r="CD51">
            <v>49</v>
          </cell>
          <cell r="CE51">
            <v>50</v>
          </cell>
          <cell r="CF51">
            <v>51</v>
          </cell>
          <cell r="CG51">
            <v>52</v>
          </cell>
          <cell r="CH51">
            <v>1</v>
          </cell>
          <cell r="CI51">
            <v>46</v>
          </cell>
          <cell r="CJ51">
            <v>135</v>
          </cell>
          <cell r="CK51">
            <v>92</v>
          </cell>
          <cell r="CL51">
            <v>181</v>
          </cell>
          <cell r="CM51">
            <v>45</v>
          </cell>
          <cell r="CN51">
            <v>90</v>
          </cell>
          <cell r="CO51">
            <v>3</v>
          </cell>
          <cell r="CP51">
            <v>180</v>
          </cell>
          <cell r="CQ51">
            <v>181</v>
          </cell>
          <cell r="CR51">
            <v>50</v>
          </cell>
          <cell r="CS51">
            <v>62</v>
          </cell>
          <cell r="CT51">
            <v>93</v>
          </cell>
          <cell r="CU51">
            <v>124</v>
          </cell>
          <cell r="CV51">
            <v>54</v>
          </cell>
          <cell r="CW51">
            <v>54</v>
          </cell>
          <cell r="CX51">
            <v>2300</v>
          </cell>
          <cell r="CY51">
            <v>2700</v>
          </cell>
          <cell r="CZ51">
            <v>3850</v>
          </cell>
          <cell r="DA51">
            <v>250</v>
          </cell>
          <cell r="DB51">
            <v>200</v>
          </cell>
          <cell r="DC51">
            <v>855.79</v>
          </cell>
          <cell r="DD51">
            <v>1283.6099999999999</v>
          </cell>
          <cell r="DE51">
            <v>1497.65</v>
          </cell>
        </row>
        <row r="52">
          <cell r="J52">
            <v>1225</v>
          </cell>
          <cell r="K52">
            <v>1325</v>
          </cell>
          <cell r="L52">
            <v>1425</v>
          </cell>
          <cell r="M52">
            <v>1525</v>
          </cell>
          <cell r="N52">
            <v>1425</v>
          </cell>
          <cell r="O52">
            <v>1325</v>
          </cell>
          <cell r="P52">
            <v>1225</v>
          </cell>
          <cell r="Q52">
            <v>3975</v>
          </cell>
          <cell r="R52">
            <v>2950</v>
          </cell>
          <cell r="S52">
            <v>2550</v>
          </cell>
          <cell r="T52">
            <v>1175</v>
          </cell>
          <cell r="U52">
            <v>1275</v>
          </cell>
          <cell r="V52">
            <v>1375</v>
          </cell>
          <cell r="W52">
            <v>1475</v>
          </cell>
          <cell r="X52">
            <v>1375</v>
          </cell>
          <cell r="Y52">
            <v>1275</v>
          </cell>
          <cell r="Z52">
            <v>1175</v>
          </cell>
          <cell r="AA52">
            <v>350</v>
          </cell>
          <cell r="AB52">
            <v>1200</v>
          </cell>
          <cell r="AC52">
            <v>1300</v>
          </cell>
          <cell r="AD52">
            <v>1400</v>
          </cell>
          <cell r="AE52">
            <v>1500</v>
          </cell>
          <cell r="AF52">
            <v>1400</v>
          </cell>
          <cell r="AG52">
            <v>1300</v>
          </cell>
          <cell r="AH52">
            <v>1375</v>
          </cell>
          <cell r="AI52">
            <v>2500</v>
          </cell>
          <cell r="AJ52">
            <v>2900</v>
          </cell>
          <cell r="AK52">
            <v>4075</v>
          </cell>
          <cell r="AL52">
            <v>2400</v>
          </cell>
          <cell r="AM52">
            <v>2800</v>
          </cell>
          <cell r="AN52">
            <v>3975</v>
          </cell>
          <cell r="AO52">
            <v>300</v>
          </cell>
          <cell r="AP52">
            <v>300</v>
          </cell>
          <cell r="AQ52">
            <v>3975</v>
          </cell>
          <cell r="AR52">
            <v>2800</v>
          </cell>
          <cell r="AS52">
            <v>2400</v>
          </cell>
          <cell r="AT52">
            <v>5.3</v>
          </cell>
          <cell r="AU52">
            <v>800000</v>
          </cell>
          <cell r="AV52">
            <v>91150.33</v>
          </cell>
          <cell r="AW52">
            <v>86592.81</v>
          </cell>
          <cell r="AX52">
            <v>17318.562000000002</v>
          </cell>
          <cell r="AY52">
            <v>14720.777700000001</v>
          </cell>
          <cell r="AZ52">
            <v>12122.993400000001</v>
          </cell>
          <cell r="BA52">
            <v>9525.2091</v>
          </cell>
          <cell r="BB52">
            <v>7793.3528999999999</v>
          </cell>
          <cell r="BC52">
            <v>6927.4247999999998</v>
          </cell>
          <cell r="BD52">
            <v>5195.5685999999996</v>
          </cell>
          <cell r="BE52">
            <v>4329.6405000000004</v>
          </cell>
          <cell r="BF52">
            <v>3463.7123999999999</v>
          </cell>
          <cell r="BG52">
            <v>2597.7842999999998</v>
          </cell>
          <cell r="BH52">
            <v>1731.8561999999999</v>
          </cell>
          <cell r="BI52">
            <v>865.92809999999997</v>
          </cell>
          <cell r="BJ52">
            <v>1895</v>
          </cell>
          <cell r="BK52">
            <v>1611</v>
          </cell>
          <cell r="BL52">
            <v>1327</v>
          </cell>
          <cell r="BM52">
            <v>1042</v>
          </cell>
          <cell r="BN52">
            <v>853</v>
          </cell>
          <cell r="BO52">
            <v>758</v>
          </cell>
          <cell r="BP52">
            <v>569</v>
          </cell>
          <cell r="BQ52">
            <v>474</v>
          </cell>
          <cell r="BR52">
            <v>379</v>
          </cell>
          <cell r="BS52">
            <v>284</v>
          </cell>
          <cell r="BT52">
            <v>190</v>
          </cell>
          <cell r="BU52">
            <v>95</v>
          </cell>
          <cell r="BV52">
            <v>325000</v>
          </cell>
          <cell r="BW52">
            <v>195000</v>
          </cell>
          <cell r="BX52">
            <v>162500</v>
          </cell>
          <cell r="BY52">
            <v>130000</v>
          </cell>
          <cell r="BZ52">
            <v>46</v>
          </cell>
          <cell r="CA52">
            <v>47</v>
          </cell>
          <cell r="CB52">
            <v>48</v>
          </cell>
          <cell r="CC52">
            <v>49</v>
          </cell>
          <cell r="CD52">
            <v>50</v>
          </cell>
          <cell r="CE52">
            <v>51</v>
          </cell>
          <cell r="CF52">
            <v>52</v>
          </cell>
          <cell r="CG52">
            <v>53</v>
          </cell>
          <cell r="CH52">
            <v>1</v>
          </cell>
          <cell r="CI52">
            <v>47</v>
          </cell>
          <cell r="CJ52">
            <v>138</v>
          </cell>
          <cell r="CK52">
            <v>94</v>
          </cell>
          <cell r="CL52">
            <v>185</v>
          </cell>
          <cell r="CM52">
            <v>46</v>
          </cell>
          <cell r="CN52">
            <v>92</v>
          </cell>
          <cell r="CO52">
            <v>3</v>
          </cell>
          <cell r="CP52">
            <v>184</v>
          </cell>
          <cell r="CQ52">
            <v>185</v>
          </cell>
          <cell r="CR52">
            <v>51</v>
          </cell>
          <cell r="CS52">
            <v>60</v>
          </cell>
          <cell r="CT52">
            <v>90</v>
          </cell>
          <cell r="CU52">
            <v>120</v>
          </cell>
          <cell r="CV52">
            <v>55</v>
          </cell>
          <cell r="CW52">
            <v>55</v>
          </cell>
          <cell r="CX52">
            <v>2350</v>
          </cell>
          <cell r="CY52">
            <v>2750</v>
          </cell>
          <cell r="CZ52">
            <v>3925</v>
          </cell>
          <cell r="DA52">
            <v>250</v>
          </cell>
          <cell r="DB52">
            <v>200</v>
          </cell>
          <cell r="DC52">
            <v>898.58</v>
          </cell>
          <cell r="DD52">
            <v>1347.79</v>
          </cell>
          <cell r="DE52">
            <v>1572.53</v>
          </cell>
        </row>
        <row r="53">
          <cell r="J53">
            <v>1250</v>
          </cell>
          <cell r="K53">
            <v>1350</v>
          </cell>
          <cell r="L53">
            <v>1450</v>
          </cell>
          <cell r="M53">
            <v>1550</v>
          </cell>
          <cell r="N53">
            <v>1450</v>
          </cell>
          <cell r="O53">
            <v>1350</v>
          </cell>
          <cell r="P53">
            <v>1250</v>
          </cell>
          <cell r="Q53">
            <v>4050</v>
          </cell>
          <cell r="R53">
            <v>3000</v>
          </cell>
          <cell r="S53">
            <v>2600</v>
          </cell>
          <cell r="T53">
            <v>1200</v>
          </cell>
          <cell r="U53">
            <v>1300</v>
          </cell>
          <cell r="V53">
            <v>1400</v>
          </cell>
          <cell r="W53">
            <v>1500</v>
          </cell>
          <cell r="X53">
            <v>1400</v>
          </cell>
          <cell r="Y53">
            <v>1300</v>
          </cell>
          <cell r="Z53">
            <v>1200</v>
          </cell>
          <cell r="AA53">
            <v>350</v>
          </cell>
          <cell r="AB53">
            <v>1225</v>
          </cell>
          <cell r="AC53">
            <v>1325</v>
          </cell>
          <cell r="AD53">
            <v>1425</v>
          </cell>
          <cell r="AE53">
            <v>1525</v>
          </cell>
          <cell r="AF53">
            <v>1425</v>
          </cell>
          <cell r="AG53">
            <v>1325</v>
          </cell>
          <cell r="AH53">
            <v>1400</v>
          </cell>
          <cell r="AI53">
            <v>2550</v>
          </cell>
          <cell r="AJ53">
            <v>2950</v>
          </cell>
          <cell r="AK53">
            <v>4150</v>
          </cell>
          <cell r="AL53">
            <v>2450</v>
          </cell>
          <cell r="AM53">
            <v>2850</v>
          </cell>
          <cell r="AN53">
            <v>4050</v>
          </cell>
          <cell r="AO53">
            <v>300</v>
          </cell>
          <cell r="AP53">
            <v>300</v>
          </cell>
          <cell r="AQ53">
            <v>4050</v>
          </cell>
          <cell r="AR53">
            <v>2850</v>
          </cell>
          <cell r="AS53">
            <v>2450</v>
          </cell>
          <cell r="AT53">
            <v>7.5</v>
          </cell>
          <cell r="AU53">
            <v>815000</v>
          </cell>
          <cell r="AV53">
            <v>100265.36</v>
          </cell>
          <cell r="AW53">
            <v>95252.09</v>
          </cell>
          <cell r="AX53">
            <v>19050.418000000001</v>
          </cell>
          <cell r="AY53">
            <v>16192.855300000001</v>
          </cell>
          <cell r="AZ53">
            <v>13335.292600000001</v>
          </cell>
          <cell r="BA53">
            <v>10477.7299</v>
          </cell>
          <cell r="BB53">
            <v>8572.6880999999994</v>
          </cell>
          <cell r="BC53">
            <v>7620.1671999999999</v>
          </cell>
          <cell r="BD53">
            <v>5715.1253999999999</v>
          </cell>
          <cell r="BE53">
            <v>4762.6045000000004</v>
          </cell>
          <cell r="BF53">
            <v>3810.0835999999999</v>
          </cell>
          <cell r="BG53">
            <v>2857.5626999999999</v>
          </cell>
          <cell r="BH53">
            <v>1905.0418</v>
          </cell>
          <cell r="BI53">
            <v>952.52089999999998</v>
          </cell>
          <cell r="BJ53">
            <v>1930</v>
          </cell>
          <cell r="BK53">
            <v>1641</v>
          </cell>
          <cell r="BL53">
            <v>1351</v>
          </cell>
          <cell r="BM53">
            <v>1062</v>
          </cell>
          <cell r="BN53">
            <v>869</v>
          </cell>
          <cell r="BO53">
            <v>772</v>
          </cell>
          <cell r="BP53">
            <v>579</v>
          </cell>
          <cell r="BQ53">
            <v>483</v>
          </cell>
          <cell r="BR53">
            <v>386</v>
          </cell>
          <cell r="BS53">
            <v>290</v>
          </cell>
          <cell r="BT53">
            <v>193</v>
          </cell>
          <cell r="BU53">
            <v>97</v>
          </cell>
          <cell r="BV53">
            <v>330000</v>
          </cell>
          <cell r="BW53">
            <v>198000</v>
          </cell>
          <cell r="BX53">
            <v>165000</v>
          </cell>
          <cell r="BY53">
            <v>132000</v>
          </cell>
          <cell r="BZ53">
            <v>47</v>
          </cell>
          <cell r="CA53">
            <v>48</v>
          </cell>
          <cell r="CB53">
            <v>49</v>
          </cell>
          <cell r="CC53">
            <v>50</v>
          </cell>
          <cell r="CD53">
            <v>51</v>
          </cell>
          <cell r="CE53">
            <v>52</v>
          </cell>
          <cell r="CF53">
            <v>53</v>
          </cell>
          <cell r="CG53">
            <v>54</v>
          </cell>
          <cell r="CH53">
            <v>1</v>
          </cell>
          <cell r="CI53">
            <v>48</v>
          </cell>
          <cell r="CJ53">
            <v>141</v>
          </cell>
          <cell r="CK53">
            <v>96</v>
          </cell>
          <cell r="CL53">
            <v>189</v>
          </cell>
          <cell r="CM53">
            <v>47</v>
          </cell>
          <cell r="CN53">
            <v>94</v>
          </cell>
          <cell r="CO53">
            <v>3</v>
          </cell>
          <cell r="CP53">
            <v>188</v>
          </cell>
          <cell r="CQ53">
            <v>189</v>
          </cell>
          <cell r="CR53">
            <v>52</v>
          </cell>
          <cell r="CS53">
            <v>58</v>
          </cell>
          <cell r="CT53">
            <v>87</v>
          </cell>
          <cell r="CU53">
            <v>116</v>
          </cell>
          <cell r="CV53">
            <v>56</v>
          </cell>
          <cell r="CW53">
            <v>56</v>
          </cell>
          <cell r="CX53">
            <v>2400</v>
          </cell>
          <cell r="CY53">
            <v>2800</v>
          </cell>
          <cell r="CZ53">
            <v>4000</v>
          </cell>
          <cell r="DA53">
            <v>250</v>
          </cell>
          <cell r="DB53">
            <v>200</v>
          </cell>
          <cell r="DC53">
            <v>943.51</v>
          </cell>
          <cell r="DD53">
            <v>1415.18</v>
          </cell>
          <cell r="DE53">
            <v>1651.16</v>
          </cell>
        </row>
        <row r="54">
          <cell r="J54">
            <v>1275</v>
          </cell>
          <cell r="K54">
            <v>1375</v>
          </cell>
          <cell r="L54">
            <v>1475</v>
          </cell>
          <cell r="M54">
            <v>1575</v>
          </cell>
          <cell r="N54">
            <v>1475</v>
          </cell>
          <cell r="O54">
            <v>1375</v>
          </cell>
          <cell r="P54">
            <v>1275</v>
          </cell>
          <cell r="Q54">
            <v>4125</v>
          </cell>
          <cell r="R54">
            <v>3050</v>
          </cell>
          <cell r="S54">
            <v>2650</v>
          </cell>
          <cell r="T54">
            <v>1225</v>
          </cell>
          <cell r="U54">
            <v>1325</v>
          </cell>
          <cell r="V54">
            <v>1425</v>
          </cell>
          <cell r="W54">
            <v>1525</v>
          </cell>
          <cell r="X54">
            <v>1425</v>
          </cell>
          <cell r="Y54">
            <v>1325</v>
          </cell>
          <cell r="Z54">
            <v>1225</v>
          </cell>
          <cell r="AA54">
            <v>350</v>
          </cell>
          <cell r="AB54">
            <v>1250</v>
          </cell>
          <cell r="AC54">
            <v>1350</v>
          </cell>
          <cell r="AD54">
            <v>1450</v>
          </cell>
          <cell r="AE54">
            <v>1550</v>
          </cell>
          <cell r="AF54">
            <v>1450</v>
          </cell>
          <cell r="AG54">
            <v>1350</v>
          </cell>
          <cell r="AH54">
            <v>1425</v>
          </cell>
          <cell r="AI54">
            <v>2600</v>
          </cell>
          <cell r="AJ54">
            <v>3000</v>
          </cell>
          <cell r="AK54">
            <v>4225</v>
          </cell>
          <cell r="AL54">
            <v>2500</v>
          </cell>
          <cell r="AM54">
            <v>2900</v>
          </cell>
          <cell r="AN54">
            <v>4125</v>
          </cell>
          <cell r="AO54">
            <v>300</v>
          </cell>
          <cell r="AP54">
            <v>300</v>
          </cell>
          <cell r="AQ54">
            <v>4125</v>
          </cell>
          <cell r="AR54">
            <v>2900</v>
          </cell>
          <cell r="AS54">
            <v>2500</v>
          </cell>
          <cell r="AT54">
            <v>7.7</v>
          </cell>
          <cell r="AU54">
            <v>830000</v>
          </cell>
          <cell r="AV54">
            <v>110291.9</v>
          </cell>
          <cell r="AW54">
            <v>104777.31</v>
          </cell>
          <cell r="AX54">
            <v>20955.462</v>
          </cell>
          <cell r="AY54">
            <v>17812.1427</v>
          </cell>
          <cell r="AZ54">
            <v>14668.823400000001</v>
          </cell>
          <cell r="BA54">
            <v>11525.5041</v>
          </cell>
          <cell r="BB54">
            <v>9429.9578999999994</v>
          </cell>
          <cell r="BC54">
            <v>8382.1847999999991</v>
          </cell>
          <cell r="BD54">
            <v>6286.6385999999993</v>
          </cell>
          <cell r="BE54">
            <v>5238.8654999999999</v>
          </cell>
          <cell r="BF54">
            <v>4191.0923999999995</v>
          </cell>
          <cell r="BG54">
            <v>3143.3192999999997</v>
          </cell>
          <cell r="BH54">
            <v>2095.5461999999998</v>
          </cell>
          <cell r="BI54">
            <v>1047.7730999999999</v>
          </cell>
          <cell r="BJ54">
            <v>1965</v>
          </cell>
          <cell r="BK54">
            <v>1670</v>
          </cell>
          <cell r="BL54">
            <v>1376</v>
          </cell>
          <cell r="BM54">
            <v>1081</v>
          </cell>
          <cell r="BN54">
            <v>884</v>
          </cell>
          <cell r="BO54">
            <v>786</v>
          </cell>
          <cell r="BP54">
            <v>590</v>
          </cell>
          <cell r="BQ54">
            <v>491</v>
          </cell>
          <cell r="BR54">
            <v>393</v>
          </cell>
          <cell r="BS54">
            <v>295</v>
          </cell>
          <cell r="BT54">
            <v>197</v>
          </cell>
          <cell r="BU54">
            <v>98</v>
          </cell>
          <cell r="BV54">
            <v>335000</v>
          </cell>
          <cell r="BW54">
            <v>201000</v>
          </cell>
          <cell r="BX54">
            <v>167500</v>
          </cell>
          <cell r="BY54">
            <v>134000</v>
          </cell>
          <cell r="BZ54">
            <v>48</v>
          </cell>
          <cell r="CA54">
            <v>49</v>
          </cell>
          <cell r="CB54">
            <v>50</v>
          </cell>
          <cell r="CC54">
            <v>51</v>
          </cell>
          <cell r="CD54">
            <v>52</v>
          </cell>
          <cell r="CE54">
            <v>53</v>
          </cell>
          <cell r="CF54">
            <v>54</v>
          </cell>
          <cell r="CG54">
            <v>55</v>
          </cell>
          <cell r="CH54">
            <v>1</v>
          </cell>
          <cell r="CI54">
            <v>49</v>
          </cell>
          <cell r="CJ54">
            <v>144</v>
          </cell>
          <cell r="CK54">
            <v>98</v>
          </cell>
          <cell r="CL54">
            <v>193</v>
          </cell>
          <cell r="CM54">
            <v>48</v>
          </cell>
          <cell r="CN54">
            <v>96</v>
          </cell>
          <cell r="CO54">
            <v>3</v>
          </cell>
          <cell r="CP54">
            <v>192</v>
          </cell>
          <cell r="CQ54">
            <v>193</v>
          </cell>
          <cell r="CR54">
            <v>53</v>
          </cell>
          <cell r="CS54">
            <v>56</v>
          </cell>
          <cell r="CT54">
            <v>84</v>
          </cell>
          <cell r="CU54">
            <v>112</v>
          </cell>
          <cell r="CV54">
            <v>57</v>
          </cell>
          <cell r="CW54">
            <v>57</v>
          </cell>
          <cell r="CX54">
            <v>2450</v>
          </cell>
          <cell r="CY54">
            <v>2850</v>
          </cell>
          <cell r="CZ54">
            <v>4075</v>
          </cell>
          <cell r="DA54">
            <v>250</v>
          </cell>
          <cell r="DB54">
            <v>200</v>
          </cell>
          <cell r="DC54">
            <v>990.69</v>
          </cell>
          <cell r="DD54">
            <v>1485.94</v>
          </cell>
          <cell r="DE54">
            <v>1733.72</v>
          </cell>
        </row>
        <row r="55">
          <cell r="J55">
            <v>1300</v>
          </cell>
          <cell r="K55">
            <v>1400</v>
          </cell>
          <cell r="L55">
            <v>1500</v>
          </cell>
          <cell r="M55">
            <v>1600</v>
          </cell>
          <cell r="N55">
            <v>1500</v>
          </cell>
          <cell r="O55">
            <v>1400</v>
          </cell>
          <cell r="P55">
            <v>1300</v>
          </cell>
          <cell r="Q55">
            <v>4200</v>
          </cell>
          <cell r="R55">
            <v>3100</v>
          </cell>
          <cell r="S55">
            <v>2700</v>
          </cell>
          <cell r="T55">
            <v>1250</v>
          </cell>
          <cell r="U55">
            <v>1350</v>
          </cell>
          <cell r="V55">
            <v>1450</v>
          </cell>
          <cell r="W55">
            <v>1550</v>
          </cell>
          <cell r="X55">
            <v>1450</v>
          </cell>
          <cell r="Y55">
            <v>1350</v>
          </cell>
          <cell r="Z55">
            <v>1250</v>
          </cell>
          <cell r="AA55">
            <v>350</v>
          </cell>
          <cell r="AB55">
            <v>1275</v>
          </cell>
          <cell r="AC55">
            <v>1375</v>
          </cell>
          <cell r="AD55">
            <v>1475</v>
          </cell>
          <cell r="AE55">
            <v>1575</v>
          </cell>
          <cell r="AF55">
            <v>1475</v>
          </cell>
          <cell r="AG55">
            <v>1375</v>
          </cell>
          <cell r="AH55">
            <v>1450</v>
          </cell>
          <cell r="AI55">
            <v>2650</v>
          </cell>
          <cell r="AJ55">
            <v>3050</v>
          </cell>
          <cell r="AK55">
            <v>4300</v>
          </cell>
          <cell r="AL55">
            <v>2550</v>
          </cell>
          <cell r="AM55">
            <v>2950</v>
          </cell>
          <cell r="AN55">
            <v>4200</v>
          </cell>
          <cell r="AO55">
            <v>300</v>
          </cell>
          <cell r="AP55">
            <v>300</v>
          </cell>
          <cell r="AQ55">
            <v>4200</v>
          </cell>
          <cell r="AR55">
            <v>2950</v>
          </cell>
          <cell r="AS55">
            <v>2550</v>
          </cell>
          <cell r="AT55">
            <v>5.7</v>
          </cell>
          <cell r="AU55">
            <v>845000</v>
          </cell>
          <cell r="AV55">
            <v>121321.09</v>
          </cell>
          <cell r="AW55">
            <v>115255.03999999999</v>
          </cell>
          <cell r="AX55">
            <v>23051.008000000002</v>
          </cell>
          <cell r="AY55">
            <v>19593.356800000001</v>
          </cell>
          <cell r="AZ55">
            <v>16135.705600000001</v>
          </cell>
          <cell r="BA55">
            <v>12678.054399999999</v>
          </cell>
          <cell r="BB55">
            <v>10372.953599999999</v>
          </cell>
          <cell r="BC55">
            <v>9220.4031999999988</v>
          </cell>
          <cell r="BD55">
            <v>6915.3023999999996</v>
          </cell>
          <cell r="BE55">
            <v>5762.7520000000004</v>
          </cell>
          <cell r="BF55">
            <v>4610.2015999999994</v>
          </cell>
          <cell r="BG55">
            <v>3457.6511999999998</v>
          </cell>
          <cell r="BH55">
            <v>2305.1007999999997</v>
          </cell>
          <cell r="BI55">
            <v>1152.5503999999999</v>
          </cell>
          <cell r="BJ55">
            <v>2000</v>
          </cell>
          <cell r="BK55">
            <v>1700</v>
          </cell>
          <cell r="BL55">
            <v>1400</v>
          </cell>
          <cell r="BM55">
            <v>1100</v>
          </cell>
          <cell r="BN55">
            <v>900</v>
          </cell>
          <cell r="BO55">
            <v>800</v>
          </cell>
          <cell r="BP55">
            <v>600</v>
          </cell>
          <cell r="BQ55">
            <v>500</v>
          </cell>
          <cell r="BR55">
            <v>400</v>
          </cell>
          <cell r="BS55">
            <v>300</v>
          </cell>
          <cell r="BT55">
            <v>200</v>
          </cell>
          <cell r="BU55">
            <v>100</v>
          </cell>
          <cell r="BV55">
            <v>340000</v>
          </cell>
          <cell r="BW55">
            <v>204000</v>
          </cell>
          <cell r="BX55">
            <v>170000</v>
          </cell>
          <cell r="BY55">
            <v>136000</v>
          </cell>
          <cell r="BZ55">
            <v>49</v>
          </cell>
          <cell r="CA55">
            <v>50</v>
          </cell>
          <cell r="CB55">
            <v>51</v>
          </cell>
          <cell r="CC55">
            <v>52</v>
          </cell>
          <cell r="CD55">
            <v>53</v>
          </cell>
          <cell r="CE55">
            <v>54</v>
          </cell>
          <cell r="CF55">
            <v>55</v>
          </cell>
          <cell r="CG55">
            <v>56</v>
          </cell>
          <cell r="CH55">
            <v>1</v>
          </cell>
          <cell r="CI55">
            <v>50</v>
          </cell>
          <cell r="CJ55">
            <v>147</v>
          </cell>
          <cell r="CK55">
            <v>100</v>
          </cell>
          <cell r="CL55">
            <v>197</v>
          </cell>
          <cell r="CM55">
            <v>49</v>
          </cell>
          <cell r="CN55">
            <v>98</v>
          </cell>
          <cell r="CO55">
            <v>3</v>
          </cell>
          <cell r="CP55">
            <v>196</v>
          </cell>
          <cell r="CQ55">
            <v>197</v>
          </cell>
          <cell r="CR55">
            <v>54</v>
          </cell>
          <cell r="CS55">
            <v>54</v>
          </cell>
          <cell r="CT55">
            <v>81</v>
          </cell>
          <cell r="CU55">
            <v>108</v>
          </cell>
          <cell r="CV55">
            <v>58</v>
          </cell>
          <cell r="CW55">
            <v>58</v>
          </cell>
          <cell r="CX55">
            <v>2500</v>
          </cell>
          <cell r="CY55">
            <v>2900</v>
          </cell>
          <cell r="CZ55">
            <v>4150</v>
          </cell>
          <cell r="DA55">
            <v>250</v>
          </cell>
          <cell r="DB55">
            <v>200</v>
          </cell>
          <cell r="DC55">
            <v>1040.22</v>
          </cell>
          <cell r="DD55">
            <v>1560.24</v>
          </cell>
          <cell r="DE55">
            <v>1820.41</v>
          </cell>
        </row>
        <row r="56">
          <cell r="J56">
            <v>1325</v>
          </cell>
          <cell r="K56">
            <v>1425</v>
          </cell>
          <cell r="L56">
            <v>1525</v>
          </cell>
          <cell r="M56">
            <v>1625</v>
          </cell>
          <cell r="N56">
            <v>1525</v>
          </cell>
          <cell r="O56">
            <v>1425</v>
          </cell>
          <cell r="P56">
            <v>1325</v>
          </cell>
          <cell r="Q56">
            <v>4275</v>
          </cell>
          <cell r="R56">
            <v>3150</v>
          </cell>
          <cell r="S56">
            <v>2750</v>
          </cell>
          <cell r="T56">
            <v>1275</v>
          </cell>
          <cell r="U56">
            <v>1375</v>
          </cell>
          <cell r="V56">
            <v>1475</v>
          </cell>
          <cell r="W56">
            <v>1575</v>
          </cell>
          <cell r="X56">
            <v>1475</v>
          </cell>
          <cell r="Y56">
            <v>1375</v>
          </cell>
          <cell r="Z56">
            <v>1275</v>
          </cell>
          <cell r="AA56">
            <v>350</v>
          </cell>
          <cell r="AB56">
            <v>1300</v>
          </cell>
          <cell r="AC56">
            <v>1400</v>
          </cell>
          <cell r="AD56">
            <v>1500</v>
          </cell>
          <cell r="AE56">
            <v>1600</v>
          </cell>
          <cell r="AF56">
            <v>1500</v>
          </cell>
          <cell r="AG56">
            <v>1400</v>
          </cell>
          <cell r="AH56">
            <v>1475</v>
          </cell>
          <cell r="AI56">
            <v>2700</v>
          </cell>
          <cell r="AJ56">
            <v>3100</v>
          </cell>
          <cell r="AK56">
            <v>4375</v>
          </cell>
          <cell r="AL56">
            <v>2600</v>
          </cell>
          <cell r="AM56">
            <v>3000</v>
          </cell>
          <cell r="AN56">
            <v>4275</v>
          </cell>
          <cell r="AO56">
            <v>300</v>
          </cell>
          <cell r="AP56">
            <v>300</v>
          </cell>
          <cell r="AQ56">
            <v>4275</v>
          </cell>
          <cell r="AR56">
            <v>3000</v>
          </cell>
          <cell r="AS56">
            <v>2600</v>
          </cell>
          <cell r="AT56">
            <v>3.4</v>
          </cell>
          <cell r="AU56">
            <v>860000</v>
          </cell>
          <cell r="AV56">
            <v>133453.20000000001</v>
          </cell>
          <cell r="AW56">
            <v>126780.54</v>
          </cell>
          <cell r="AX56">
            <v>25356.108</v>
          </cell>
          <cell r="AY56">
            <v>21552.691800000001</v>
          </cell>
          <cell r="AZ56">
            <v>17749.275600000001</v>
          </cell>
          <cell r="BA56">
            <v>13945.859399999999</v>
          </cell>
          <cell r="BB56">
            <v>11410.248599999999</v>
          </cell>
          <cell r="BC56">
            <v>10142.4432</v>
          </cell>
          <cell r="BD56">
            <v>7606.8323999999993</v>
          </cell>
          <cell r="BE56">
            <v>6339.027</v>
          </cell>
          <cell r="BF56">
            <v>5071.2215999999999</v>
          </cell>
          <cell r="BG56">
            <v>3803.4161999999997</v>
          </cell>
          <cell r="BH56">
            <v>2535.6107999999999</v>
          </cell>
          <cell r="BI56">
            <v>1267.8054</v>
          </cell>
          <cell r="BJ56">
            <v>2035</v>
          </cell>
          <cell r="BK56">
            <v>1730</v>
          </cell>
          <cell r="BL56">
            <v>1425</v>
          </cell>
          <cell r="BM56">
            <v>1119</v>
          </cell>
          <cell r="BN56">
            <v>916</v>
          </cell>
          <cell r="BO56">
            <v>814</v>
          </cell>
          <cell r="BP56">
            <v>611</v>
          </cell>
          <cell r="BQ56">
            <v>509</v>
          </cell>
          <cell r="BR56">
            <v>407</v>
          </cell>
          <cell r="BS56">
            <v>305</v>
          </cell>
          <cell r="BT56">
            <v>204</v>
          </cell>
          <cell r="BU56">
            <v>102</v>
          </cell>
          <cell r="BV56">
            <v>345000</v>
          </cell>
          <cell r="BW56">
            <v>207000</v>
          </cell>
          <cell r="BX56">
            <v>172500</v>
          </cell>
          <cell r="BY56">
            <v>138000</v>
          </cell>
          <cell r="BZ56">
            <v>50</v>
          </cell>
          <cell r="CA56">
            <v>51</v>
          </cell>
          <cell r="CB56">
            <v>52</v>
          </cell>
          <cell r="CC56">
            <v>53</v>
          </cell>
          <cell r="CD56">
            <v>54</v>
          </cell>
          <cell r="CE56">
            <v>55</v>
          </cell>
          <cell r="CF56">
            <v>56</v>
          </cell>
          <cell r="CG56">
            <v>57</v>
          </cell>
          <cell r="CH56">
            <v>1</v>
          </cell>
          <cell r="CI56">
            <v>51</v>
          </cell>
          <cell r="CJ56">
            <v>150</v>
          </cell>
          <cell r="CK56">
            <v>102</v>
          </cell>
          <cell r="CL56">
            <v>201</v>
          </cell>
          <cell r="CM56">
            <v>50</v>
          </cell>
          <cell r="CN56">
            <v>100</v>
          </cell>
          <cell r="CO56">
            <v>3</v>
          </cell>
          <cell r="CP56">
            <v>200</v>
          </cell>
          <cell r="CQ56">
            <v>201</v>
          </cell>
          <cell r="CR56">
            <v>55</v>
          </cell>
          <cell r="CS56">
            <v>52</v>
          </cell>
          <cell r="CT56">
            <v>78</v>
          </cell>
          <cell r="CU56">
            <v>104</v>
          </cell>
          <cell r="CV56">
            <v>59</v>
          </cell>
          <cell r="CW56">
            <v>59</v>
          </cell>
          <cell r="CX56">
            <v>2550</v>
          </cell>
          <cell r="CY56">
            <v>2950</v>
          </cell>
          <cell r="CZ56">
            <v>4225</v>
          </cell>
          <cell r="DA56">
            <v>250</v>
          </cell>
          <cell r="DB56">
            <v>200</v>
          </cell>
          <cell r="DC56">
            <v>1092.23</v>
          </cell>
          <cell r="DD56">
            <v>1638.25</v>
          </cell>
          <cell r="DE56">
            <v>1911.43</v>
          </cell>
        </row>
        <row r="57">
          <cell r="J57">
            <v>1350</v>
          </cell>
          <cell r="K57">
            <v>1450</v>
          </cell>
          <cell r="L57">
            <v>1550</v>
          </cell>
          <cell r="M57">
            <v>1650</v>
          </cell>
          <cell r="N57">
            <v>1550</v>
          </cell>
          <cell r="O57">
            <v>1450</v>
          </cell>
          <cell r="P57">
            <v>1350</v>
          </cell>
          <cell r="Q57">
            <v>4350</v>
          </cell>
          <cell r="R57">
            <v>3200</v>
          </cell>
          <cell r="S57">
            <v>2800</v>
          </cell>
          <cell r="T57">
            <v>1300</v>
          </cell>
          <cell r="U57">
            <v>1400</v>
          </cell>
          <cell r="V57">
            <v>1500</v>
          </cell>
          <cell r="W57">
            <v>1600</v>
          </cell>
          <cell r="X57">
            <v>1500</v>
          </cell>
          <cell r="Y57">
            <v>1400</v>
          </cell>
          <cell r="Z57">
            <v>1300</v>
          </cell>
          <cell r="AA57">
            <v>350</v>
          </cell>
          <cell r="AB57">
            <v>1325</v>
          </cell>
          <cell r="AC57">
            <v>1425</v>
          </cell>
          <cell r="AD57">
            <v>1525</v>
          </cell>
          <cell r="AE57">
            <v>1625</v>
          </cell>
          <cell r="AF57">
            <v>1525</v>
          </cell>
          <cell r="AG57">
            <v>1425</v>
          </cell>
          <cell r="AH57">
            <v>1500</v>
          </cell>
          <cell r="AI57">
            <v>2750</v>
          </cell>
          <cell r="AJ57">
            <v>3150</v>
          </cell>
          <cell r="AK57">
            <v>4450</v>
          </cell>
          <cell r="AL57">
            <v>2650</v>
          </cell>
          <cell r="AM57">
            <v>3050</v>
          </cell>
          <cell r="AN57">
            <v>4350</v>
          </cell>
          <cell r="AO57">
            <v>300</v>
          </cell>
          <cell r="AP57">
            <v>300</v>
          </cell>
          <cell r="AQ57">
            <v>4350</v>
          </cell>
          <cell r="AR57">
            <v>3050</v>
          </cell>
          <cell r="AS57">
            <v>2650</v>
          </cell>
          <cell r="AT57">
            <v>1.8</v>
          </cell>
          <cell r="AU57">
            <v>875000</v>
          </cell>
          <cell r="AV57">
            <v>146798.51999999999</v>
          </cell>
          <cell r="AW57">
            <v>139458.59</v>
          </cell>
          <cell r="AX57">
            <v>27891.718000000001</v>
          </cell>
          <cell r="AY57">
            <v>23707.960300000002</v>
          </cell>
          <cell r="AZ57">
            <v>19524.202600000001</v>
          </cell>
          <cell r="BA57">
            <v>15340.4449</v>
          </cell>
          <cell r="BB57">
            <v>12551.273099999999</v>
          </cell>
          <cell r="BC57">
            <v>11156.6872</v>
          </cell>
          <cell r="BD57">
            <v>8367.5154000000002</v>
          </cell>
          <cell r="BE57">
            <v>6972.9295000000002</v>
          </cell>
          <cell r="BF57">
            <v>5578.3436000000002</v>
          </cell>
          <cell r="BG57">
            <v>4183.7577000000001</v>
          </cell>
          <cell r="BH57">
            <v>2789.1718000000001</v>
          </cell>
          <cell r="BI57">
            <v>1394.5859</v>
          </cell>
          <cell r="BJ57">
            <v>2070</v>
          </cell>
          <cell r="BK57">
            <v>1760</v>
          </cell>
          <cell r="BL57">
            <v>1449</v>
          </cell>
          <cell r="BM57">
            <v>1139</v>
          </cell>
          <cell r="BN57">
            <v>932</v>
          </cell>
          <cell r="BO57">
            <v>828</v>
          </cell>
          <cell r="BP57">
            <v>621</v>
          </cell>
          <cell r="BQ57">
            <v>518</v>
          </cell>
          <cell r="BR57">
            <v>414</v>
          </cell>
          <cell r="BS57">
            <v>311</v>
          </cell>
          <cell r="BT57">
            <v>207</v>
          </cell>
          <cell r="BU57">
            <v>104</v>
          </cell>
          <cell r="BV57">
            <v>350000</v>
          </cell>
          <cell r="BW57">
            <v>210000</v>
          </cell>
          <cell r="BX57">
            <v>175000</v>
          </cell>
          <cell r="BY57">
            <v>140000</v>
          </cell>
          <cell r="BZ57">
            <v>51</v>
          </cell>
          <cell r="CA57">
            <v>52</v>
          </cell>
          <cell r="CB57">
            <v>53</v>
          </cell>
          <cell r="CC57">
            <v>54</v>
          </cell>
          <cell r="CD57">
            <v>55</v>
          </cell>
          <cell r="CE57">
            <v>56</v>
          </cell>
          <cell r="CF57">
            <v>57</v>
          </cell>
          <cell r="CG57">
            <v>58</v>
          </cell>
          <cell r="CH57">
            <v>1</v>
          </cell>
          <cell r="CI57">
            <v>52</v>
          </cell>
          <cell r="CJ57">
            <v>153</v>
          </cell>
          <cell r="CK57">
            <v>104</v>
          </cell>
          <cell r="CL57">
            <v>205</v>
          </cell>
          <cell r="CM57">
            <v>51</v>
          </cell>
          <cell r="CN57">
            <v>102</v>
          </cell>
          <cell r="CO57">
            <v>3</v>
          </cell>
          <cell r="CP57">
            <v>204</v>
          </cell>
          <cell r="CQ57">
            <v>205</v>
          </cell>
          <cell r="CR57">
            <v>56</v>
          </cell>
          <cell r="CS57">
            <v>50</v>
          </cell>
          <cell r="CT57">
            <v>75</v>
          </cell>
          <cell r="CU57">
            <v>100</v>
          </cell>
          <cell r="CV57">
            <v>60</v>
          </cell>
          <cell r="CW57">
            <v>60</v>
          </cell>
          <cell r="CX57">
            <v>2600</v>
          </cell>
          <cell r="CY57">
            <v>3000</v>
          </cell>
          <cell r="CZ57">
            <v>4300</v>
          </cell>
          <cell r="DA57">
            <v>250</v>
          </cell>
          <cell r="DB57">
            <v>200</v>
          </cell>
          <cell r="DC57">
            <v>1146.8399999999999</v>
          </cell>
          <cell r="DD57">
            <v>1720.16</v>
          </cell>
          <cell r="DE57">
            <v>2007</v>
          </cell>
        </row>
        <row r="58">
          <cell r="J58">
            <v>1375</v>
          </cell>
          <cell r="K58">
            <v>1475</v>
          </cell>
          <cell r="L58">
            <v>1575</v>
          </cell>
          <cell r="M58">
            <v>1675</v>
          </cell>
          <cell r="N58">
            <v>1575</v>
          </cell>
          <cell r="O58">
            <v>1475</v>
          </cell>
          <cell r="P58">
            <v>1375</v>
          </cell>
          <cell r="Q58">
            <v>4425</v>
          </cell>
          <cell r="R58">
            <v>3250</v>
          </cell>
          <cell r="S58">
            <v>2850</v>
          </cell>
          <cell r="T58">
            <v>1325</v>
          </cell>
          <cell r="U58">
            <v>1425</v>
          </cell>
          <cell r="V58">
            <v>1525</v>
          </cell>
          <cell r="W58">
            <v>1625</v>
          </cell>
          <cell r="X58">
            <v>1525</v>
          </cell>
          <cell r="Y58">
            <v>1425</v>
          </cell>
          <cell r="Z58">
            <v>1325</v>
          </cell>
          <cell r="AA58">
            <v>350</v>
          </cell>
          <cell r="AB58">
            <v>1350</v>
          </cell>
          <cell r="AC58">
            <v>1450</v>
          </cell>
          <cell r="AD58">
            <v>1550</v>
          </cell>
          <cell r="AE58">
            <v>1650</v>
          </cell>
          <cell r="AF58">
            <v>1550</v>
          </cell>
          <cell r="AG58">
            <v>1450</v>
          </cell>
          <cell r="AH58">
            <v>1525</v>
          </cell>
          <cell r="AI58">
            <v>2800</v>
          </cell>
          <cell r="AJ58">
            <v>3200</v>
          </cell>
          <cell r="AK58">
            <v>4525</v>
          </cell>
          <cell r="AL58">
            <v>2700</v>
          </cell>
          <cell r="AM58">
            <v>3100</v>
          </cell>
          <cell r="AN58">
            <v>4425</v>
          </cell>
          <cell r="AO58">
            <v>300</v>
          </cell>
          <cell r="AP58">
            <v>300</v>
          </cell>
          <cell r="AQ58">
            <v>4425</v>
          </cell>
          <cell r="AR58">
            <v>3100</v>
          </cell>
          <cell r="AS58">
            <v>2700</v>
          </cell>
          <cell r="AT58">
            <v>5.0999999999999996</v>
          </cell>
          <cell r="AU58">
            <v>890000</v>
          </cell>
          <cell r="AV58">
            <v>161478.37</v>
          </cell>
          <cell r="AW58">
            <v>153404.45000000001</v>
          </cell>
          <cell r="AX58">
            <v>30680.890000000003</v>
          </cell>
          <cell r="AY58">
            <v>26078.756500000003</v>
          </cell>
          <cell r="AZ58">
            <v>21476.623000000003</v>
          </cell>
          <cell r="BA58">
            <v>16874.4895</v>
          </cell>
          <cell r="BB58">
            <v>13806.4005</v>
          </cell>
          <cell r="BC58">
            <v>12272.356000000002</v>
          </cell>
          <cell r="BD58">
            <v>9204.2669999999998</v>
          </cell>
          <cell r="BE58">
            <v>7670.2225000000008</v>
          </cell>
          <cell r="BF58">
            <v>6136.1780000000008</v>
          </cell>
          <cell r="BG58">
            <v>4602.1334999999999</v>
          </cell>
          <cell r="BH58">
            <v>3068.0890000000004</v>
          </cell>
          <cell r="BI58">
            <v>1534.0445000000002</v>
          </cell>
          <cell r="BJ58">
            <v>2105</v>
          </cell>
          <cell r="BK58">
            <v>1789</v>
          </cell>
          <cell r="BL58">
            <v>1474</v>
          </cell>
          <cell r="BM58">
            <v>1158</v>
          </cell>
          <cell r="BN58">
            <v>947</v>
          </cell>
          <cell r="BO58">
            <v>842</v>
          </cell>
          <cell r="BP58">
            <v>632</v>
          </cell>
          <cell r="BQ58">
            <v>526</v>
          </cell>
          <cell r="BR58">
            <v>421</v>
          </cell>
          <cell r="BS58">
            <v>316</v>
          </cell>
          <cell r="BT58">
            <v>211</v>
          </cell>
          <cell r="BU58">
            <v>105</v>
          </cell>
          <cell r="BV58">
            <v>355000</v>
          </cell>
          <cell r="BW58">
            <v>213000</v>
          </cell>
          <cell r="BX58">
            <v>177500</v>
          </cell>
          <cell r="BY58">
            <v>142000</v>
          </cell>
          <cell r="BZ58">
            <v>52</v>
          </cell>
          <cell r="CA58">
            <v>53</v>
          </cell>
          <cell r="CB58">
            <v>54</v>
          </cell>
          <cell r="CC58">
            <v>55</v>
          </cell>
          <cell r="CD58">
            <v>56</v>
          </cell>
          <cell r="CE58">
            <v>57</v>
          </cell>
          <cell r="CF58">
            <v>58</v>
          </cell>
          <cell r="CG58">
            <v>59</v>
          </cell>
          <cell r="CH58">
            <v>1</v>
          </cell>
          <cell r="CI58">
            <v>53</v>
          </cell>
          <cell r="CJ58">
            <v>156</v>
          </cell>
          <cell r="CK58">
            <v>106</v>
          </cell>
          <cell r="CL58">
            <v>209</v>
          </cell>
          <cell r="CM58">
            <v>52</v>
          </cell>
          <cell r="CN58">
            <v>104</v>
          </cell>
          <cell r="CO58">
            <v>3</v>
          </cell>
          <cell r="CP58">
            <v>208</v>
          </cell>
          <cell r="CQ58">
            <v>209</v>
          </cell>
          <cell r="CR58">
            <v>57</v>
          </cell>
          <cell r="CS58">
            <v>48</v>
          </cell>
          <cell r="CT58">
            <v>72</v>
          </cell>
          <cell r="CU58">
            <v>96</v>
          </cell>
          <cell r="CV58">
            <v>61</v>
          </cell>
          <cell r="CW58">
            <v>61</v>
          </cell>
          <cell r="CX58">
            <v>2650</v>
          </cell>
          <cell r="CY58">
            <v>3050</v>
          </cell>
          <cell r="CZ58">
            <v>4375</v>
          </cell>
          <cell r="DA58">
            <v>250</v>
          </cell>
          <cell r="DB58">
            <v>200</v>
          </cell>
          <cell r="DC58">
            <v>1204.18</v>
          </cell>
          <cell r="DD58">
            <v>1806.17</v>
          </cell>
          <cell r="DE58">
            <v>2107.35</v>
          </cell>
        </row>
        <row r="59">
          <cell r="J59">
            <v>1400</v>
          </cell>
          <cell r="K59">
            <v>1500</v>
          </cell>
          <cell r="L59">
            <v>1600</v>
          </cell>
          <cell r="M59">
            <v>1700</v>
          </cell>
          <cell r="N59">
            <v>1600</v>
          </cell>
          <cell r="O59">
            <v>1500</v>
          </cell>
          <cell r="P59">
            <v>1400</v>
          </cell>
          <cell r="Q59">
            <v>4500</v>
          </cell>
          <cell r="R59">
            <v>3300</v>
          </cell>
          <cell r="S59">
            <v>2900</v>
          </cell>
          <cell r="T59">
            <v>1350</v>
          </cell>
          <cell r="U59">
            <v>1450</v>
          </cell>
          <cell r="V59">
            <v>1550</v>
          </cell>
          <cell r="W59">
            <v>1650</v>
          </cell>
          <cell r="X59">
            <v>1550</v>
          </cell>
          <cell r="Y59">
            <v>1450</v>
          </cell>
          <cell r="Z59">
            <v>1350</v>
          </cell>
          <cell r="AA59">
            <v>350</v>
          </cell>
          <cell r="AB59">
            <v>1375</v>
          </cell>
          <cell r="AC59">
            <v>1475</v>
          </cell>
          <cell r="AD59">
            <v>1575</v>
          </cell>
          <cell r="AE59">
            <v>1675</v>
          </cell>
          <cell r="AF59">
            <v>1575</v>
          </cell>
          <cell r="AG59">
            <v>1475</v>
          </cell>
          <cell r="AH59">
            <v>1550</v>
          </cell>
          <cell r="AI59">
            <v>2850</v>
          </cell>
          <cell r="AJ59">
            <v>3250</v>
          </cell>
          <cell r="AK59">
            <v>4600</v>
          </cell>
          <cell r="AL59">
            <v>2750</v>
          </cell>
          <cell r="AM59">
            <v>3150</v>
          </cell>
          <cell r="AN59">
            <v>4500</v>
          </cell>
          <cell r="AO59">
            <v>300</v>
          </cell>
          <cell r="AP59">
            <v>300</v>
          </cell>
          <cell r="AQ59">
            <v>4500</v>
          </cell>
          <cell r="AR59">
            <v>3150</v>
          </cell>
          <cell r="AS59">
            <v>2750</v>
          </cell>
          <cell r="AT59">
            <v>4.8</v>
          </cell>
          <cell r="AU59">
            <v>905000</v>
          </cell>
          <cell r="AV59">
            <v>177626.21</v>
          </cell>
          <cell r="AW59">
            <v>168744.9</v>
          </cell>
          <cell r="AX59">
            <v>33748.980000000003</v>
          </cell>
          <cell r="AY59">
            <v>28686.633000000002</v>
          </cell>
          <cell r="AZ59">
            <v>23624.286</v>
          </cell>
          <cell r="BA59">
            <v>18561.938999999998</v>
          </cell>
          <cell r="BB59">
            <v>15187.040999999999</v>
          </cell>
          <cell r="BC59">
            <v>13499.592000000001</v>
          </cell>
          <cell r="BD59">
            <v>10124.694</v>
          </cell>
          <cell r="BE59">
            <v>8437.2450000000008</v>
          </cell>
          <cell r="BF59">
            <v>6749.7960000000003</v>
          </cell>
          <cell r="BG59">
            <v>5062.3469999999998</v>
          </cell>
          <cell r="BH59">
            <v>3374.8980000000001</v>
          </cell>
          <cell r="BI59">
            <v>1687.4490000000001</v>
          </cell>
          <cell r="BJ59">
            <v>2140</v>
          </cell>
          <cell r="BK59">
            <v>1819</v>
          </cell>
          <cell r="BL59">
            <v>1498</v>
          </cell>
          <cell r="BM59">
            <v>1177</v>
          </cell>
          <cell r="BN59">
            <v>963</v>
          </cell>
          <cell r="BO59">
            <v>856</v>
          </cell>
          <cell r="BP59">
            <v>642</v>
          </cell>
          <cell r="BQ59">
            <v>535</v>
          </cell>
          <cell r="BR59">
            <v>428</v>
          </cell>
          <cell r="BS59">
            <v>321</v>
          </cell>
          <cell r="BT59">
            <v>214</v>
          </cell>
          <cell r="BU59">
            <v>107</v>
          </cell>
          <cell r="BV59">
            <v>360000</v>
          </cell>
          <cell r="BW59">
            <v>216000</v>
          </cell>
          <cell r="BX59">
            <v>180000</v>
          </cell>
          <cell r="BY59">
            <v>144000</v>
          </cell>
          <cell r="BZ59">
            <v>53</v>
          </cell>
          <cell r="CA59">
            <v>54</v>
          </cell>
          <cell r="CB59">
            <v>55</v>
          </cell>
          <cell r="CC59">
            <v>56</v>
          </cell>
          <cell r="CD59">
            <v>57</v>
          </cell>
          <cell r="CE59">
            <v>58</v>
          </cell>
          <cell r="CF59">
            <v>59</v>
          </cell>
          <cell r="CG59">
            <v>60</v>
          </cell>
          <cell r="CH59">
            <v>1</v>
          </cell>
          <cell r="CI59">
            <v>54</v>
          </cell>
          <cell r="CJ59">
            <v>159</v>
          </cell>
          <cell r="CK59">
            <v>108</v>
          </cell>
          <cell r="CL59">
            <v>213</v>
          </cell>
          <cell r="CM59">
            <v>53</v>
          </cell>
          <cell r="CN59">
            <v>106</v>
          </cell>
          <cell r="CO59">
            <v>3</v>
          </cell>
          <cell r="CP59">
            <v>212</v>
          </cell>
          <cell r="CQ59">
            <v>213</v>
          </cell>
          <cell r="CR59">
            <v>58</v>
          </cell>
          <cell r="CS59">
            <v>46</v>
          </cell>
          <cell r="CT59">
            <v>69</v>
          </cell>
          <cell r="CU59">
            <v>92</v>
          </cell>
          <cell r="CV59">
            <v>62</v>
          </cell>
          <cell r="CW59">
            <v>62</v>
          </cell>
          <cell r="CX59">
            <v>2700</v>
          </cell>
          <cell r="CY59">
            <v>3100</v>
          </cell>
          <cell r="CZ59">
            <v>4450</v>
          </cell>
          <cell r="DA59">
            <v>250</v>
          </cell>
          <cell r="DB59">
            <v>200</v>
          </cell>
          <cell r="DC59">
            <v>1264.3900000000001</v>
          </cell>
          <cell r="DD59">
            <v>1896.48</v>
          </cell>
          <cell r="DE59">
            <v>2212.7199999999998</v>
          </cell>
        </row>
        <row r="60">
          <cell r="J60">
            <v>1425</v>
          </cell>
          <cell r="K60">
            <v>1525</v>
          </cell>
          <cell r="L60">
            <v>1625</v>
          </cell>
          <cell r="M60">
            <v>1725</v>
          </cell>
          <cell r="N60">
            <v>1625</v>
          </cell>
          <cell r="O60">
            <v>1525</v>
          </cell>
          <cell r="P60">
            <v>1425</v>
          </cell>
          <cell r="Q60">
            <v>4575</v>
          </cell>
          <cell r="R60">
            <v>3350</v>
          </cell>
          <cell r="S60">
            <v>2950</v>
          </cell>
          <cell r="T60">
            <v>1375</v>
          </cell>
          <cell r="U60">
            <v>1475</v>
          </cell>
          <cell r="V60">
            <v>1575</v>
          </cell>
          <cell r="W60">
            <v>1675</v>
          </cell>
          <cell r="X60">
            <v>1575</v>
          </cell>
          <cell r="Y60">
            <v>1475</v>
          </cell>
          <cell r="Z60">
            <v>1375</v>
          </cell>
          <cell r="AA60">
            <v>350</v>
          </cell>
          <cell r="AB60">
            <v>1400</v>
          </cell>
          <cell r="AC60">
            <v>1500</v>
          </cell>
          <cell r="AD60">
            <v>1600</v>
          </cell>
          <cell r="AE60">
            <v>1700</v>
          </cell>
          <cell r="AF60">
            <v>1600</v>
          </cell>
          <cell r="AG60">
            <v>1500</v>
          </cell>
          <cell r="AH60">
            <v>1575</v>
          </cell>
          <cell r="AI60">
            <v>2900</v>
          </cell>
          <cell r="AJ60">
            <v>3300</v>
          </cell>
          <cell r="AK60">
            <v>4675</v>
          </cell>
          <cell r="AL60">
            <v>2800</v>
          </cell>
          <cell r="AM60">
            <v>3200</v>
          </cell>
          <cell r="AN60">
            <v>4575</v>
          </cell>
          <cell r="AO60">
            <v>300</v>
          </cell>
          <cell r="AP60">
            <v>300</v>
          </cell>
          <cell r="AQ60">
            <v>4575</v>
          </cell>
          <cell r="AR60">
            <v>3200</v>
          </cell>
          <cell r="AS60">
            <v>2800</v>
          </cell>
          <cell r="AT60">
            <v>4.5</v>
          </cell>
          <cell r="AU60">
            <v>920000</v>
          </cell>
          <cell r="AV60">
            <v>195388.83</v>
          </cell>
          <cell r="AW60">
            <v>185619.39</v>
          </cell>
          <cell r="AX60">
            <v>37123.878000000004</v>
          </cell>
          <cell r="AY60">
            <v>31555.296300000005</v>
          </cell>
          <cell r="AZ60">
            <v>25986.714600000003</v>
          </cell>
          <cell r="BA60">
            <v>20418.132900000001</v>
          </cell>
          <cell r="BB60">
            <v>16705.7451</v>
          </cell>
          <cell r="BC60">
            <v>14849.551200000002</v>
          </cell>
          <cell r="BD60">
            <v>11137.163400000001</v>
          </cell>
          <cell r="BE60">
            <v>9280.9695000000011</v>
          </cell>
          <cell r="BF60">
            <v>7424.7756000000008</v>
          </cell>
          <cell r="BG60">
            <v>5568.5817000000006</v>
          </cell>
          <cell r="BH60">
            <v>3712.3878000000004</v>
          </cell>
          <cell r="BI60">
            <v>1856.1939000000002</v>
          </cell>
          <cell r="BJ60">
            <v>2175</v>
          </cell>
          <cell r="BK60">
            <v>1849</v>
          </cell>
          <cell r="BL60">
            <v>1523</v>
          </cell>
          <cell r="BM60">
            <v>1196</v>
          </cell>
          <cell r="BN60">
            <v>979</v>
          </cell>
          <cell r="BO60">
            <v>870</v>
          </cell>
          <cell r="BP60">
            <v>653</v>
          </cell>
          <cell r="BQ60">
            <v>544</v>
          </cell>
          <cell r="BR60">
            <v>435</v>
          </cell>
          <cell r="BS60">
            <v>326</v>
          </cell>
          <cell r="BT60">
            <v>218</v>
          </cell>
          <cell r="BU60">
            <v>109</v>
          </cell>
          <cell r="BV60">
            <v>365000</v>
          </cell>
          <cell r="BW60">
            <v>219000</v>
          </cell>
          <cell r="BX60">
            <v>182500</v>
          </cell>
          <cell r="BY60">
            <v>146000</v>
          </cell>
          <cell r="BZ60">
            <v>54</v>
          </cell>
          <cell r="CA60">
            <v>55</v>
          </cell>
          <cell r="CB60">
            <v>56</v>
          </cell>
          <cell r="CC60">
            <v>57</v>
          </cell>
          <cell r="CD60">
            <v>58</v>
          </cell>
          <cell r="CE60">
            <v>59</v>
          </cell>
          <cell r="CF60">
            <v>60</v>
          </cell>
          <cell r="CG60">
            <v>61</v>
          </cell>
          <cell r="CH60">
            <v>1</v>
          </cell>
          <cell r="CI60">
            <v>55</v>
          </cell>
          <cell r="CJ60">
            <v>162</v>
          </cell>
          <cell r="CK60">
            <v>110</v>
          </cell>
          <cell r="CL60">
            <v>217</v>
          </cell>
          <cell r="CM60">
            <v>54</v>
          </cell>
          <cell r="CN60">
            <v>108</v>
          </cell>
          <cell r="CO60">
            <v>3</v>
          </cell>
          <cell r="CP60">
            <v>216</v>
          </cell>
          <cell r="CQ60">
            <v>217</v>
          </cell>
          <cell r="CR60">
            <v>59</v>
          </cell>
          <cell r="CS60">
            <v>44</v>
          </cell>
          <cell r="CT60">
            <v>66</v>
          </cell>
          <cell r="CU60">
            <v>88</v>
          </cell>
          <cell r="CV60">
            <v>63</v>
          </cell>
          <cell r="CW60">
            <v>63</v>
          </cell>
          <cell r="CX60">
            <v>2750</v>
          </cell>
          <cell r="CY60">
            <v>3150</v>
          </cell>
          <cell r="CZ60">
            <v>4525</v>
          </cell>
          <cell r="DA60">
            <v>250</v>
          </cell>
          <cell r="DB60">
            <v>200</v>
          </cell>
          <cell r="DC60">
            <v>1327.61</v>
          </cell>
          <cell r="DD60">
            <v>1991.3</v>
          </cell>
          <cell r="DE60">
            <v>2323.36</v>
          </cell>
        </row>
        <row r="61">
          <cell r="J61">
            <v>1450</v>
          </cell>
          <cell r="K61">
            <v>1550</v>
          </cell>
          <cell r="L61">
            <v>1650</v>
          </cell>
          <cell r="M61">
            <v>1750</v>
          </cell>
          <cell r="N61">
            <v>1650</v>
          </cell>
          <cell r="O61">
            <v>1550</v>
          </cell>
          <cell r="P61">
            <v>1450</v>
          </cell>
          <cell r="Q61">
            <v>4650</v>
          </cell>
          <cell r="R61">
            <v>3400</v>
          </cell>
          <cell r="S61">
            <v>3000</v>
          </cell>
          <cell r="T61">
            <v>1400</v>
          </cell>
          <cell r="U61">
            <v>1500</v>
          </cell>
          <cell r="V61">
            <v>1600</v>
          </cell>
          <cell r="W61">
            <v>1700</v>
          </cell>
          <cell r="X61">
            <v>1600</v>
          </cell>
          <cell r="Y61">
            <v>1500</v>
          </cell>
          <cell r="Z61">
            <v>1400</v>
          </cell>
          <cell r="AA61">
            <v>350</v>
          </cell>
          <cell r="AB61">
            <v>1425</v>
          </cell>
          <cell r="AC61">
            <v>1525</v>
          </cell>
          <cell r="AD61">
            <v>1625</v>
          </cell>
          <cell r="AE61">
            <v>1725</v>
          </cell>
          <cell r="AF61">
            <v>1625</v>
          </cell>
          <cell r="AG61">
            <v>1525</v>
          </cell>
          <cell r="AH61">
            <v>1600</v>
          </cell>
          <cell r="AI61">
            <v>2950</v>
          </cell>
          <cell r="AJ61">
            <v>3350</v>
          </cell>
          <cell r="AK61">
            <v>4750</v>
          </cell>
          <cell r="AL61">
            <v>2850</v>
          </cell>
          <cell r="AM61">
            <v>3250</v>
          </cell>
          <cell r="AN61">
            <v>4650</v>
          </cell>
          <cell r="AO61">
            <v>300</v>
          </cell>
          <cell r="AP61">
            <v>300</v>
          </cell>
          <cell r="AQ61">
            <v>4650</v>
          </cell>
          <cell r="AR61">
            <v>3250</v>
          </cell>
          <cell r="AS61">
            <v>2850</v>
          </cell>
          <cell r="AT61">
            <v>7</v>
          </cell>
          <cell r="AU61">
            <v>935000</v>
          </cell>
          <cell r="AV61">
            <v>214927.71</v>
          </cell>
          <cell r="AW61">
            <v>204181.32</v>
          </cell>
          <cell r="AX61">
            <v>40836.264000000003</v>
          </cell>
          <cell r="AY61">
            <v>34710.824400000005</v>
          </cell>
          <cell r="AZ61">
            <v>28585.384800000003</v>
          </cell>
          <cell r="BA61">
            <v>22459.945200000002</v>
          </cell>
          <cell r="BB61">
            <v>18376.318800000001</v>
          </cell>
          <cell r="BC61">
            <v>16334.5056</v>
          </cell>
          <cell r="BD61">
            <v>12250.879199999999</v>
          </cell>
          <cell r="BE61">
            <v>10209.066000000001</v>
          </cell>
          <cell r="BF61">
            <v>8167.2528000000002</v>
          </cell>
          <cell r="BG61">
            <v>6125.4395999999997</v>
          </cell>
          <cell r="BH61">
            <v>4083.6264000000001</v>
          </cell>
          <cell r="BI61">
            <v>2041.8132000000001</v>
          </cell>
          <cell r="BJ61">
            <v>2210</v>
          </cell>
          <cell r="BK61">
            <v>1879</v>
          </cell>
          <cell r="BL61">
            <v>1547</v>
          </cell>
          <cell r="BM61">
            <v>1216</v>
          </cell>
          <cell r="BN61">
            <v>995</v>
          </cell>
          <cell r="BO61">
            <v>884</v>
          </cell>
          <cell r="BP61">
            <v>663</v>
          </cell>
          <cell r="BQ61">
            <v>553</v>
          </cell>
          <cell r="BR61">
            <v>442</v>
          </cell>
          <cell r="BS61">
            <v>332</v>
          </cell>
          <cell r="BT61">
            <v>221</v>
          </cell>
          <cell r="BU61">
            <v>111</v>
          </cell>
          <cell r="BV61">
            <v>370000</v>
          </cell>
          <cell r="BW61">
            <v>222000</v>
          </cell>
          <cell r="BX61">
            <v>185000</v>
          </cell>
          <cell r="BY61">
            <v>148000</v>
          </cell>
          <cell r="BZ61">
            <v>55</v>
          </cell>
          <cell r="CA61">
            <v>56</v>
          </cell>
          <cell r="CB61">
            <v>57</v>
          </cell>
          <cell r="CC61">
            <v>58</v>
          </cell>
          <cell r="CD61">
            <v>59</v>
          </cell>
          <cell r="CE61">
            <v>60</v>
          </cell>
          <cell r="CF61">
            <v>61</v>
          </cell>
          <cell r="CG61">
            <v>62</v>
          </cell>
          <cell r="CH61">
            <v>1</v>
          </cell>
          <cell r="CI61">
            <v>56</v>
          </cell>
          <cell r="CJ61">
            <v>165</v>
          </cell>
          <cell r="CK61">
            <v>112</v>
          </cell>
          <cell r="CL61">
            <v>221</v>
          </cell>
          <cell r="CM61">
            <v>55</v>
          </cell>
          <cell r="CN61">
            <v>110</v>
          </cell>
          <cell r="CO61">
            <v>3</v>
          </cell>
          <cell r="CP61">
            <v>220</v>
          </cell>
          <cell r="CQ61">
            <v>221</v>
          </cell>
          <cell r="CR61">
            <v>60</v>
          </cell>
          <cell r="CS61">
            <v>42</v>
          </cell>
          <cell r="CT61">
            <v>63</v>
          </cell>
          <cell r="CU61">
            <v>84</v>
          </cell>
          <cell r="CV61">
            <v>64</v>
          </cell>
          <cell r="CW61">
            <v>64</v>
          </cell>
          <cell r="CX61">
            <v>2800</v>
          </cell>
          <cell r="CY61">
            <v>3200</v>
          </cell>
          <cell r="CZ61">
            <v>4600</v>
          </cell>
          <cell r="DA61">
            <v>250</v>
          </cell>
          <cell r="DB61">
            <v>200</v>
          </cell>
          <cell r="DC61">
            <v>1393.99</v>
          </cell>
          <cell r="DD61">
            <v>2090.87</v>
          </cell>
          <cell r="DE61">
            <v>2439.5300000000002</v>
          </cell>
        </row>
        <row r="62">
          <cell r="J62">
            <v>1475</v>
          </cell>
          <cell r="K62">
            <v>1575</v>
          </cell>
          <cell r="L62">
            <v>1675</v>
          </cell>
          <cell r="M62">
            <v>1775</v>
          </cell>
          <cell r="N62">
            <v>1675</v>
          </cell>
          <cell r="O62">
            <v>1575</v>
          </cell>
          <cell r="P62">
            <v>1475</v>
          </cell>
          <cell r="Q62">
            <v>4725</v>
          </cell>
          <cell r="R62">
            <v>3450</v>
          </cell>
          <cell r="S62">
            <v>3050</v>
          </cell>
          <cell r="T62">
            <v>1425</v>
          </cell>
          <cell r="U62">
            <v>1525</v>
          </cell>
          <cell r="V62">
            <v>1625</v>
          </cell>
          <cell r="W62">
            <v>1725</v>
          </cell>
          <cell r="X62">
            <v>1625</v>
          </cell>
          <cell r="Y62">
            <v>1525</v>
          </cell>
          <cell r="Z62">
            <v>1425</v>
          </cell>
          <cell r="AA62">
            <v>350</v>
          </cell>
          <cell r="AB62">
            <v>1450</v>
          </cell>
          <cell r="AC62">
            <v>1550</v>
          </cell>
          <cell r="AD62">
            <v>1650</v>
          </cell>
          <cell r="AE62">
            <v>1750</v>
          </cell>
          <cell r="AF62">
            <v>1650</v>
          </cell>
          <cell r="AG62">
            <v>1550</v>
          </cell>
          <cell r="AH62">
            <v>1625</v>
          </cell>
          <cell r="AI62">
            <v>3000</v>
          </cell>
          <cell r="AJ62">
            <v>3400</v>
          </cell>
          <cell r="AK62">
            <v>4825</v>
          </cell>
          <cell r="AL62">
            <v>2900</v>
          </cell>
          <cell r="AM62">
            <v>3300</v>
          </cell>
          <cell r="AN62">
            <v>4725</v>
          </cell>
          <cell r="AO62">
            <v>300</v>
          </cell>
          <cell r="AP62">
            <v>300</v>
          </cell>
          <cell r="AQ62">
            <v>4725</v>
          </cell>
          <cell r="AR62">
            <v>3300</v>
          </cell>
          <cell r="AS62">
            <v>2900</v>
          </cell>
          <cell r="AT62">
            <v>5.6</v>
          </cell>
          <cell r="AU62">
            <v>950000</v>
          </cell>
          <cell r="AV62">
            <v>236420.48000000001</v>
          </cell>
          <cell r="AW62">
            <v>224599.46</v>
          </cell>
          <cell r="AX62">
            <v>44919.892</v>
          </cell>
          <cell r="AY62">
            <v>38181.908199999998</v>
          </cell>
          <cell r="AZ62">
            <v>31443.924400000004</v>
          </cell>
          <cell r="BA62">
            <v>24705.940599999998</v>
          </cell>
          <cell r="BB62">
            <v>20213.951399999998</v>
          </cell>
          <cell r="BC62">
            <v>17967.9568</v>
          </cell>
          <cell r="BD62">
            <v>13475.967599999998</v>
          </cell>
          <cell r="BE62">
            <v>11229.973</v>
          </cell>
          <cell r="BF62">
            <v>8983.9784</v>
          </cell>
          <cell r="BG62">
            <v>6737.9837999999991</v>
          </cell>
          <cell r="BH62">
            <v>4491.9892</v>
          </cell>
          <cell r="BI62">
            <v>2245.9946</v>
          </cell>
          <cell r="BJ62">
            <v>2245</v>
          </cell>
          <cell r="BK62">
            <v>1908</v>
          </cell>
          <cell r="BL62">
            <v>1572</v>
          </cell>
          <cell r="BM62">
            <v>1235</v>
          </cell>
          <cell r="BN62">
            <v>1010</v>
          </cell>
          <cell r="BO62">
            <v>898</v>
          </cell>
          <cell r="BP62">
            <v>674</v>
          </cell>
          <cell r="BQ62">
            <v>561</v>
          </cell>
          <cell r="BR62">
            <v>449</v>
          </cell>
          <cell r="BS62">
            <v>337</v>
          </cell>
          <cell r="BT62">
            <v>225</v>
          </cell>
          <cell r="BU62">
            <v>112</v>
          </cell>
          <cell r="BV62">
            <v>375000</v>
          </cell>
          <cell r="BW62">
            <v>225000</v>
          </cell>
          <cell r="BX62">
            <v>187500</v>
          </cell>
          <cell r="BY62">
            <v>150000</v>
          </cell>
          <cell r="BZ62">
            <v>56</v>
          </cell>
          <cell r="CA62">
            <v>57</v>
          </cell>
          <cell r="CB62">
            <v>58</v>
          </cell>
          <cell r="CC62">
            <v>59</v>
          </cell>
          <cell r="CD62">
            <v>60</v>
          </cell>
          <cell r="CE62">
            <v>61</v>
          </cell>
          <cell r="CF62">
            <v>62</v>
          </cell>
          <cell r="CG62">
            <v>63</v>
          </cell>
          <cell r="CH62">
            <v>1</v>
          </cell>
          <cell r="CI62">
            <v>57</v>
          </cell>
          <cell r="CJ62">
            <v>168</v>
          </cell>
          <cell r="CK62">
            <v>114</v>
          </cell>
          <cell r="CL62">
            <v>225</v>
          </cell>
          <cell r="CM62">
            <v>56</v>
          </cell>
          <cell r="CN62">
            <v>112</v>
          </cell>
          <cell r="CO62">
            <v>3</v>
          </cell>
          <cell r="CP62">
            <v>224</v>
          </cell>
          <cell r="CQ62">
            <v>225</v>
          </cell>
          <cell r="CR62">
            <v>61</v>
          </cell>
          <cell r="CS62">
            <v>40</v>
          </cell>
          <cell r="CT62">
            <v>60</v>
          </cell>
          <cell r="CU62">
            <v>80</v>
          </cell>
          <cell r="CV62">
            <v>65</v>
          </cell>
          <cell r="CW62">
            <v>65</v>
          </cell>
          <cell r="CX62">
            <v>2850</v>
          </cell>
          <cell r="CY62">
            <v>3250</v>
          </cell>
          <cell r="CZ62">
            <v>4675</v>
          </cell>
          <cell r="DA62">
            <v>250</v>
          </cell>
          <cell r="DB62">
            <v>200</v>
          </cell>
          <cell r="DC62">
            <v>1463.69</v>
          </cell>
          <cell r="DD62">
            <v>2195.41</v>
          </cell>
          <cell r="DE62">
            <v>2561.5100000000002</v>
          </cell>
        </row>
        <row r="63">
          <cell r="J63">
            <v>1500</v>
          </cell>
          <cell r="K63">
            <v>1600</v>
          </cell>
          <cell r="L63">
            <v>1700</v>
          </cell>
          <cell r="M63">
            <v>1800</v>
          </cell>
          <cell r="N63">
            <v>1700</v>
          </cell>
          <cell r="O63">
            <v>1600</v>
          </cell>
          <cell r="P63">
            <v>1500</v>
          </cell>
          <cell r="Q63">
            <v>4800</v>
          </cell>
          <cell r="R63">
            <v>3500</v>
          </cell>
          <cell r="S63">
            <v>3100</v>
          </cell>
          <cell r="T63">
            <v>1450</v>
          </cell>
          <cell r="U63">
            <v>1550</v>
          </cell>
          <cell r="V63">
            <v>1650</v>
          </cell>
          <cell r="W63">
            <v>1750</v>
          </cell>
          <cell r="X63">
            <v>1650</v>
          </cell>
          <cell r="Y63">
            <v>1550</v>
          </cell>
          <cell r="Z63">
            <v>1450</v>
          </cell>
          <cell r="AA63">
            <v>350</v>
          </cell>
          <cell r="AB63">
            <v>1475</v>
          </cell>
          <cell r="AC63">
            <v>1575</v>
          </cell>
          <cell r="AD63">
            <v>1675</v>
          </cell>
          <cell r="AE63">
            <v>1775</v>
          </cell>
          <cell r="AF63">
            <v>1675</v>
          </cell>
          <cell r="AG63">
            <v>1575</v>
          </cell>
          <cell r="AH63">
            <v>1650</v>
          </cell>
          <cell r="AI63">
            <v>3050</v>
          </cell>
          <cell r="AJ63">
            <v>3450</v>
          </cell>
          <cell r="AK63">
            <v>4900</v>
          </cell>
          <cell r="AL63">
            <v>2950</v>
          </cell>
          <cell r="AM63">
            <v>3350</v>
          </cell>
          <cell r="AN63">
            <v>4800</v>
          </cell>
          <cell r="AO63">
            <v>300</v>
          </cell>
          <cell r="AP63">
            <v>300</v>
          </cell>
          <cell r="AQ63">
            <v>4800</v>
          </cell>
          <cell r="AR63">
            <v>3350</v>
          </cell>
          <cell r="AS63">
            <v>2950</v>
          </cell>
          <cell r="AT63">
            <v>4.5</v>
          </cell>
          <cell r="AU63">
            <v>965000</v>
          </cell>
          <cell r="AV63">
            <v>260062.53</v>
          </cell>
          <cell r="AW63">
            <v>247059.4</v>
          </cell>
          <cell r="AX63">
            <v>49411.880000000005</v>
          </cell>
          <cell r="AY63">
            <v>42000.098000000005</v>
          </cell>
          <cell r="AZ63">
            <v>34588.315999999999</v>
          </cell>
          <cell r="BA63">
            <v>27176.534</v>
          </cell>
          <cell r="BB63">
            <v>22235.345999999998</v>
          </cell>
          <cell r="BC63">
            <v>19764.752</v>
          </cell>
          <cell r="BD63">
            <v>14823.563999999998</v>
          </cell>
          <cell r="BE63">
            <v>12352.970000000001</v>
          </cell>
          <cell r="BF63">
            <v>9882.3760000000002</v>
          </cell>
          <cell r="BG63">
            <v>7411.7819999999992</v>
          </cell>
          <cell r="BH63">
            <v>4941.1880000000001</v>
          </cell>
          <cell r="BI63">
            <v>2470.5940000000001</v>
          </cell>
          <cell r="BJ63">
            <v>2280</v>
          </cell>
          <cell r="BK63">
            <v>1938</v>
          </cell>
          <cell r="BL63">
            <v>1596</v>
          </cell>
          <cell r="BM63">
            <v>1254</v>
          </cell>
          <cell r="BN63">
            <v>1026</v>
          </cell>
          <cell r="BO63">
            <v>912</v>
          </cell>
          <cell r="BP63">
            <v>684</v>
          </cell>
          <cell r="BQ63">
            <v>570</v>
          </cell>
          <cell r="BR63">
            <v>456</v>
          </cell>
          <cell r="BS63">
            <v>342</v>
          </cell>
          <cell r="BT63">
            <v>228</v>
          </cell>
          <cell r="BU63">
            <v>114</v>
          </cell>
          <cell r="BV63">
            <v>380000</v>
          </cell>
          <cell r="BW63">
            <v>228000</v>
          </cell>
          <cell r="BX63">
            <v>190000</v>
          </cell>
          <cell r="BY63">
            <v>152000</v>
          </cell>
          <cell r="BZ63">
            <v>57</v>
          </cell>
          <cell r="CA63">
            <v>58</v>
          </cell>
          <cell r="CB63">
            <v>59</v>
          </cell>
          <cell r="CC63">
            <v>60</v>
          </cell>
          <cell r="CD63">
            <v>61</v>
          </cell>
          <cell r="CE63">
            <v>62</v>
          </cell>
          <cell r="CF63">
            <v>63</v>
          </cell>
          <cell r="CG63">
            <v>64</v>
          </cell>
          <cell r="CH63">
            <v>1</v>
          </cell>
          <cell r="CI63">
            <v>58</v>
          </cell>
          <cell r="CJ63">
            <v>171</v>
          </cell>
          <cell r="CK63">
            <v>116</v>
          </cell>
          <cell r="CL63">
            <v>229</v>
          </cell>
          <cell r="CM63">
            <v>57</v>
          </cell>
          <cell r="CN63">
            <v>114</v>
          </cell>
          <cell r="CO63">
            <v>3</v>
          </cell>
          <cell r="CP63">
            <v>228</v>
          </cell>
          <cell r="CQ63">
            <v>229</v>
          </cell>
          <cell r="CR63">
            <v>62</v>
          </cell>
          <cell r="CS63">
            <v>38</v>
          </cell>
          <cell r="CT63">
            <v>57</v>
          </cell>
          <cell r="CU63">
            <v>76</v>
          </cell>
          <cell r="CV63">
            <v>66</v>
          </cell>
          <cell r="CW63">
            <v>66</v>
          </cell>
          <cell r="CX63">
            <v>2900</v>
          </cell>
          <cell r="CY63">
            <v>3300</v>
          </cell>
          <cell r="CZ63">
            <v>4750</v>
          </cell>
          <cell r="DA63">
            <v>250</v>
          </cell>
          <cell r="DB63">
            <v>200</v>
          </cell>
          <cell r="DC63">
            <v>1536.87</v>
          </cell>
          <cell r="DD63">
            <v>2305.1799999999998</v>
          </cell>
          <cell r="DE63">
            <v>2689.59</v>
          </cell>
        </row>
        <row r="64">
          <cell r="J64">
            <v>1525</v>
          </cell>
          <cell r="K64">
            <v>1625</v>
          </cell>
          <cell r="L64">
            <v>1725</v>
          </cell>
          <cell r="M64">
            <v>1825</v>
          </cell>
          <cell r="N64">
            <v>1725</v>
          </cell>
          <cell r="O64">
            <v>1625</v>
          </cell>
          <cell r="P64">
            <v>1525</v>
          </cell>
          <cell r="Q64">
            <v>4875</v>
          </cell>
          <cell r="R64">
            <v>3550</v>
          </cell>
          <cell r="S64">
            <v>3150</v>
          </cell>
          <cell r="T64">
            <v>1475</v>
          </cell>
          <cell r="U64">
            <v>1575</v>
          </cell>
          <cell r="V64">
            <v>1675</v>
          </cell>
          <cell r="W64">
            <v>1775</v>
          </cell>
          <cell r="X64">
            <v>1675</v>
          </cell>
          <cell r="Y64">
            <v>1575</v>
          </cell>
          <cell r="Z64">
            <v>1475</v>
          </cell>
          <cell r="AA64">
            <v>350</v>
          </cell>
          <cell r="AB64">
            <v>1500</v>
          </cell>
          <cell r="AC64">
            <v>1600</v>
          </cell>
          <cell r="AD64">
            <v>1700</v>
          </cell>
          <cell r="AE64">
            <v>1800</v>
          </cell>
          <cell r="AF64">
            <v>1700</v>
          </cell>
          <cell r="AG64">
            <v>1600</v>
          </cell>
          <cell r="AH64">
            <v>1675</v>
          </cell>
          <cell r="AI64">
            <v>3100</v>
          </cell>
          <cell r="AJ64">
            <v>3500</v>
          </cell>
          <cell r="AK64">
            <v>4975</v>
          </cell>
          <cell r="AL64">
            <v>3000</v>
          </cell>
          <cell r="AM64">
            <v>3400</v>
          </cell>
          <cell r="AN64">
            <v>4875</v>
          </cell>
          <cell r="AO64">
            <v>300</v>
          </cell>
          <cell r="AP64">
            <v>300</v>
          </cell>
          <cell r="AQ64">
            <v>4875</v>
          </cell>
          <cell r="AR64">
            <v>3400</v>
          </cell>
          <cell r="AS64">
            <v>3000</v>
          </cell>
          <cell r="AT64">
            <v>6.3</v>
          </cell>
          <cell r="AU64">
            <v>980000</v>
          </cell>
          <cell r="AV64">
            <v>286068.78000000003</v>
          </cell>
          <cell r="AW64">
            <v>271765.34000000003</v>
          </cell>
          <cell r="AX64">
            <v>54353.068000000007</v>
          </cell>
          <cell r="AY64">
            <v>46200.107800000005</v>
          </cell>
          <cell r="AZ64">
            <v>38047.147600000004</v>
          </cell>
          <cell r="BA64">
            <v>29894.187400000003</v>
          </cell>
          <cell r="BB64">
            <v>24458.8806</v>
          </cell>
          <cell r="BC64">
            <v>21741.227200000001</v>
          </cell>
          <cell r="BD64">
            <v>16305.920400000001</v>
          </cell>
          <cell r="BE64">
            <v>13588.267000000002</v>
          </cell>
          <cell r="BF64">
            <v>10870.613600000001</v>
          </cell>
          <cell r="BG64">
            <v>8152.9602000000004</v>
          </cell>
          <cell r="BH64">
            <v>5435.3068000000003</v>
          </cell>
          <cell r="BI64">
            <v>2717.6534000000001</v>
          </cell>
          <cell r="BJ64">
            <v>2315</v>
          </cell>
          <cell r="BK64">
            <v>1968</v>
          </cell>
          <cell r="BL64">
            <v>1621</v>
          </cell>
          <cell r="BM64">
            <v>1273</v>
          </cell>
          <cell r="BN64">
            <v>1042</v>
          </cell>
          <cell r="BO64">
            <v>926</v>
          </cell>
          <cell r="BP64">
            <v>695</v>
          </cell>
          <cell r="BQ64">
            <v>579</v>
          </cell>
          <cell r="BR64">
            <v>463</v>
          </cell>
          <cell r="BS64">
            <v>347</v>
          </cell>
          <cell r="BT64">
            <v>232</v>
          </cell>
          <cell r="BU64">
            <v>116</v>
          </cell>
          <cell r="BV64">
            <v>385000</v>
          </cell>
          <cell r="BW64">
            <v>231000</v>
          </cell>
          <cell r="BX64">
            <v>192500</v>
          </cell>
          <cell r="BY64">
            <v>154000</v>
          </cell>
          <cell r="BZ64">
            <v>58</v>
          </cell>
          <cell r="CA64">
            <v>59</v>
          </cell>
          <cell r="CB64">
            <v>60</v>
          </cell>
          <cell r="CC64">
            <v>61</v>
          </cell>
          <cell r="CD64">
            <v>62</v>
          </cell>
          <cell r="CE64">
            <v>63</v>
          </cell>
          <cell r="CF64">
            <v>64</v>
          </cell>
          <cell r="CG64">
            <v>65</v>
          </cell>
          <cell r="CH64">
            <v>1</v>
          </cell>
          <cell r="CI64">
            <v>59</v>
          </cell>
          <cell r="CJ64">
            <v>174</v>
          </cell>
          <cell r="CK64">
            <v>118</v>
          </cell>
          <cell r="CL64">
            <v>233</v>
          </cell>
          <cell r="CM64">
            <v>58</v>
          </cell>
          <cell r="CN64">
            <v>116</v>
          </cell>
          <cell r="CO64">
            <v>3</v>
          </cell>
          <cell r="CP64">
            <v>232</v>
          </cell>
          <cell r="CQ64">
            <v>233</v>
          </cell>
          <cell r="CR64">
            <v>63</v>
          </cell>
          <cell r="CS64">
            <v>36</v>
          </cell>
          <cell r="CT64">
            <v>54</v>
          </cell>
          <cell r="CU64">
            <v>72</v>
          </cell>
          <cell r="CV64">
            <v>67</v>
          </cell>
          <cell r="CW64">
            <v>67</v>
          </cell>
          <cell r="CX64">
            <v>2950</v>
          </cell>
          <cell r="CY64">
            <v>3350</v>
          </cell>
          <cell r="CZ64">
            <v>4825</v>
          </cell>
          <cell r="DA64">
            <v>250</v>
          </cell>
          <cell r="DB64">
            <v>200</v>
          </cell>
          <cell r="DC64">
            <v>1613.71</v>
          </cell>
          <cell r="DD64">
            <v>2420.44</v>
          </cell>
          <cell r="DE64">
            <v>2824.07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Sumário"/>
      <sheetName val="Rácios"/>
      <sheetName val="Intro"/>
      <sheetName val="Pres_Ger"/>
      <sheetName val="Pres_Inv"/>
      <sheetName val="Pres_Pes"/>
      <sheetName val="Pres_Fin"/>
      <sheetName val="Inv"/>
      <sheetName val="Prov"/>
      <sheetName val="Custos"/>
      <sheetName val="Pessoal"/>
      <sheetName val="Impostos"/>
      <sheetName val="Financ"/>
      <sheetName val="An. Caixa"/>
      <sheetName val="DR"/>
      <sheetName val="Balanco"/>
      <sheetName val="Tesour"/>
      <sheetName val="Result"/>
      <sheetName val="Anexo XXI"/>
      <sheetName val="C.A - Reemb_Ad_A4"/>
      <sheetName val="Anexo B - Inputs "/>
      <sheetName val="Anexo B - Parte I"/>
      <sheetName val="Anexo B - Parte II"/>
      <sheetName val="Anexo B III - Cessao Creditos"/>
      <sheetName val="Calculo Trimestral"/>
      <sheetName val="Anexo B - Parte III Antigo"/>
      <sheetName val="GMST"/>
      <sheetName val="Alteracoes ABR08"/>
      <sheetName val="Resumo Anexo B I"/>
      <sheetName val="Resumo Anexo B II"/>
      <sheetName val="Auxiliar"/>
    </sheetNames>
    <sheetDataSet>
      <sheetData sheetId="0"/>
      <sheetData sheetId="1"/>
      <sheetData sheetId="2" refreshError="1"/>
      <sheetData sheetId="3"/>
      <sheetData sheetId="4">
        <row r="11">
          <cell r="C11" t="str">
            <v>Duração da Exploração / Duração do Período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  <cell r="AI11">
            <v>1</v>
          </cell>
          <cell r="AJ11">
            <v>1</v>
          </cell>
          <cell r="AK11">
            <v>0</v>
          </cell>
        </row>
      </sheetData>
      <sheetData sheetId="5"/>
      <sheetData sheetId="6">
        <row r="4">
          <cell r="B4" t="str">
            <v>Chefe de Departamento (Financeiro e Administrativo)</v>
          </cell>
        </row>
      </sheetData>
      <sheetData sheetId="7"/>
      <sheetData sheetId="8"/>
      <sheetData sheetId="9">
        <row r="19">
          <cell r="J19">
            <v>87585185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o_nav_desc"/>
      <sheetName val="outros passes_ocasionais"/>
      <sheetName val="receitas"/>
      <sheetName val="2023"/>
      <sheetName val="PAC_2021_2022"/>
      <sheetName val="resumo_nav_total"/>
      <sheetName val="abr_nav"/>
      <sheetName val="mai_nav"/>
      <sheetName val="jun_nav"/>
      <sheetName val="jul_nav"/>
      <sheetName val="ago_nav"/>
      <sheetName val="set_nav"/>
      <sheetName val="out_nav"/>
      <sheetName val="nov_nav"/>
      <sheetName val="dez_nav"/>
      <sheetName val="jan20_nav"/>
      <sheetName val="fev20_nav"/>
      <sheetName val="mar20_nav"/>
      <sheetName val="abr20_nav"/>
      <sheetName val="mai20_nav"/>
      <sheetName val="jun20_nav"/>
      <sheetName val="jul20_nav"/>
      <sheetName val="ago20_nav"/>
      <sheetName val="set20_nav"/>
      <sheetName val="out20_nav"/>
      <sheetName val="nov20_nav"/>
      <sheetName val="dez20_nav"/>
      <sheetName val="jan21_nav"/>
      <sheetName val="fev21_nav"/>
      <sheetName val="mar21_nav"/>
      <sheetName val="abr21_nav"/>
      <sheetName val="mai21_nav"/>
      <sheetName val="jun21_nav"/>
      <sheetName val="jul21_nav"/>
      <sheetName val="ago21_nav"/>
      <sheetName val="set21_nav"/>
      <sheetName val="out21_nav"/>
      <sheetName val="nov21_nav"/>
      <sheetName val="dez21_nav"/>
      <sheetName val="jan22_nav"/>
      <sheetName val="fev22_nav"/>
      <sheetName val="mar22_nav"/>
      <sheetName val="abr22_nav"/>
      <sheetName val="mai22_nav"/>
      <sheetName val="jun22_nav"/>
      <sheetName val="jul22_nav"/>
      <sheetName val="ago22_nav"/>
      <sheetName val="set22_nav"/>
      <sheetName val="out22_nav"/>
      <sheetName val="nov22_nav"/>
      <sheetName val="dez22_na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s navegantes"/>
      <sheetName val="XDO_METADATA"/>
      <sheetName val="receitas navegantes"/>
      <sheetName val="compensacao 418S23 navegantes"/>
      <sheetName val="compensacao social+ navegante"/>
      <sheetName val="compensacao 418S23_idade nav"/>
      <sheetName val="compensacao social+ valid nav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IS"/>
      <sheetName val="Listas"/>
      <sheetName val="SSIS.Info_Linhas_Detalhe"/>
      <sheetName val="SSIS.Info_Linhas_Detalhe_Dia"/>
      <sheetName val="0.Índice"/>
      <sheetName val="1.Identificação"/>
      <sheetName val="SSIS.Info_Estacoes"/>
      <sheetName val="2.Info_Estações"/>
      <sheetName val="SSIS.Info_Trocos"/>
      <sheetName val="3.Info_Troços"/>
      <sheetName val="SSIS.Info_Linhas"/>
      <sheetName val="4.Info_Linhas"/>
      <sheetName val="SSIS.Titulos_Transp"/>
      <sheetName val="5.Info_Linhas_Detalhe"/>
      <sheetName val="6.Econ-financeira"/>
      <sheetName val="7.Dem_Res"/>
      <sheetName val="8.Balanço"/>
      <sheetName val="SSIS.Partes_Relac"/>
      <sheetName val="9.Partes_relac"/>
      <sheetName val="10.Recursos"/>
      <sheetName val="SSIS.Mat_Circulante"/>
      <sheetName val="11.Mat_circulante"/>
      <sheetName val="12.Qualidade"/>
      <sheetName val="13.Reclamacoes"/>
      <sheetName val="Validação"/>
      <sheetName val="13.Informação previsional"/>
    </sheetNames>
    <sheetDataSet>
      <sheetData sheetId="0"/>
      <sheetData sheetId="1"/>
      <sheetData sheetId="2"/>
      <sheetData sheetId="3"/>
      <sheetData sheetId="4"/>
      <sheetData sheetId="5">
        <row r="6">
          <cell r="C6" t="str">
            <v>Ano a que reporta a informação:</v>
          </cell>
          <cell r="E6">
            <v>2023</v>
          </cell>
        </row>
        <row r="9">
          <cell r="F9" t="str">
            <v>MTS - Metro, Transportes do Sul, S.A.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D10">
            <v>1199.91344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IS"/>
      <sheetName val="Listas"/>
      <sheetName val="SSIS.Info_Linhas_Detalhe"/>
      <sheetName val="SSIS.Info_Linhas_Detalhe_Dia"/>
      <sheetName val="0.Índice"/>
      <sheetName val="1.Identificação"/>
      <sheetName val="SSIS.Info_Estacoes"/>
      <sheetName val="2.Info_Estações"/>
      <sheetName val="SSIS.Info_Trocos"/>
      <sheetName val="3.Info_Troços"/>
      <sheetName val="SSIS.Info_Linhas"/>
      <sheetName val="4.Info_Linhas"/>
      <sheetName val="SSIS.Titulos_Transp"/>
      <sheetName val="5.Info_Linhas_Detalhe"/>
      <sheetName val="6.Econ-financeira"/>
      <sheetName val="7.Dem_Res"/>
      <sheetName val="8.Balanço"/>
      <sheetName val="SSIS.Partes_Relac"/>
      <sheetName val="9.Partes_relac"/>
      <sheetName val="10.Recursos"/>
      <sheetName val="SSIS.Mat_Circulante"/>
      <sheetName val="11.Mat_circulante"/>
      <sheetName val="12.Qualidade"/>
      <sheetName val="13.Reclamacoes"/>
      <sheetName val="Validação"/>
      <sheetName val="13.Informação previsional"/>
    </sheetNames>
    <sheetDataSet>
      <sheetData sheetId="0"/>
      <sheetData sheetId="1"/>
      <sheetData sheetId="2"/>
      <sheetData sheetId="3"/>
      <sheetData sheetId="4"/>
      <sheetData sheetId="5">
        <row r="6">
          <cell r="C6" t="str">
            <v>Ano a que reporta a informação:</v>
          </cell>
          <cell r="E6">
            <v>2023</v>
          </cell>
        </row>
        <row r="9">
          <cell r="F9" t="str">
            <v>MTS - Metro, Transportes do Sul, S.A.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D10">
            <v>1199.91344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IS"/>
      <sheetName val="Listas"/>
      <sheetName val="SSIS.Info_Linhas_Detalhe"/>
      <sheetName val="SSIS.Info_Linhas_Detalhe_Dia"/>
      <sheetName val="0.Índice"/>
      <sheetName val="1.Identificação"/>
      <sheetName val="SSIS.Info_Estacoes"/>
      <sheetName val="2.Info_Estações"/>
      <sheetName val="SSIS.Info_Trocos"/>
      <sheetName val="3.Info_Troços"/>
      <sheetName val="SSIS.Info_Linhas"/>
      <sheetName val="4.Info_Linhas"/>
      <sheetName val="SSIS.Titulos_Transp"/>
      <sheetName val="5.Info_Linhas_Detalhe"/>
      <sheetName val="6.Econ-financeira"/>
      <sheetName val="7.Dem_Res"/>
      <sheetName val="8.Balanço"/>
      <sheetName val="SSIS.Partes_Relac"/>
      <sheetName val="9.Partes_relac"/>
      <sheetName val="10.Recursos"/>
      <sheetName val="SSIS.Mat_Circulante"/>
      <sheetName val="11.Mat_circulante"/>
      <sheetName val="12.Qualidade"/>
      <sheetName val="13.Reclamacoes"/>
      <sheetName val="Validação"/>
      <sheetName val="13.Informação previsio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C6" t="str">
            <v>Ano a que reporta a informação:</v>
          </cell>
          <cell r="E6">
            <v>2024</v>
          </cell>
        </row>
        <row r="9">
          <cell r="F9" t="str">
            <v>MTS - Metro, Transportes do Sul, S.A.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B41925D-7098-48C3-835D-44E177F1CDE9}" name="Tabela1" displayName="Tabela1" ref="C4:E15" totalsRowShown="0" headerRowDxfId="1">
  <tableColumns count="3">
    <tableColumn id="1" xr3:uid="{E7CBEA70-F4B3-42CE-BB9A-92000A43E884}" name="TIPOLOGIA"/>
    <tableColumn id="3" xr3:uid="{2951783C-1A0E-4284-A78E-B3DF351396A0}" name="2023"/>
    <tableColumn id="2" xr3:uid="{58EDA7C4-A36D-4584-B5BE-C967E0FDEFE9}" name="2024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B34CE-5669-484B-B0A9-ECF2FFA3CC62}">
  <dimension ref="B1:H69"/>
  <sheetViews>
    <sheetView showGridLines="0" tabSelected="1" zoomScale="80" zoomScaleNormal="80" workbookViewId="0">
      <selection activeCell="B2" sqref="B2:E2"/>
    </sheetView>
  </sheetViews>
  <sheetFormatPr defaultRowHeight="15"/>
  <cols>
    <col min="2" max="2" width="19.5703125" customWidth="1"/>
    <col min="3" max="3" width="80.7109375" customWidth="1"/>
    <col min="4" max="4" width="14" customWidth="1"/>
    <col min="5" max="5" width="51.5703125" customWidth="1"/>
    <col min="6" max="7" width="47.7109375" customWidth="1"/>
    <col min="8" max="8" width="32" customWidth="1"/>
    <col min="9" max="9" width="13.42578125" customWidth="1"/>
  </cols>
  <sheetData>
    <row r="1" spans="2:8">
      <c r="B1" s="176" t="s">
        <v>0</v>
      </c>
      <c r="C1" s="176"/>
      <c r="D1" s="176"/>
      <c r="E1" s="176"/>
    </row>
    <row r="2" spans="2:8" ht="50.1" customHeight="1">
      <c r="B2" s="177" t="s">
        <v>1</v>
      </c>
      <c r="C2" s="177"/>
      <c r="D2" s="177"/>
      <c r="E2" s="177"/>
    </row>
    <row r="3" spans="2:8" ht="8.1" customHeight="1" thickBot="1">
      <c r="B3" s="1"/>
      <c r="C3" s="1"/>
      <c r="D3" s="2"/>
      <c r="E3" s="1"/>
    </row>
    <row r="4" spans="2:8" ht="20.100000000000001" customHeight="1" thickBot="1">
      <c r="B4" s="16" t="s">
        <v>2</v>
      </c>
      <c r="C4" s="17" t="s">
        <v>3</v>
      </c>
      <c r="D4" s="18" t="s">
        <v>4</v>
      </c>
      <c r="E4" s="17" t="s">
        <v>5</v>
      </c>
      <c r="F4" s="20" t="s">
        <v>86</v>
      </c>
      <c r="G4" s="20">
        <v>2023</v>
      </c>
      <c r="H4" s="20">
        <v>2024</v>
      </c>
    </row>
    <row r="5" spans="2:8" ht="24.95" customHeight="1" thickBot="1">
      <c r="B5" s="178" t="s">
        <v>6</v>
      </c>
      <c r="C5" s="3" t="s">
        <v>7</v>
      </c>
      <c r="D5" s="4" t="s">
        <v>8</v>
      </c>
      <c r="E5" s="5"/>
      <c r="F5" s="3" t="s">
        <v>87</v>
      </c>
      <c r="G5" s="3"/>
      <c r="H5" s="4"/>
    </row>
    <row r="6" spans="2:8" ht="30" customHeight="1" thickBot="1">
      <c r="B6" s="180"/>
      <c r="C6" s="6" t="s">
        <v>9</v>
      </c>
      <c r="D6" s="7" t="s">
        <v>8</v>
      </c>
      <c r="E6" s="6" t="s">
        <v>10</v>
      </c>
      <c r="F6" s="3" t="s">
        <v>88</v>
      </c>
      <c r="G6" s="6"/>
      <c r="H6" s="7"/>
    </row>
    <row r="7" spans="2:8" ht="39.950000000000003" customHeight="1" thickBot="1">
      <c r="B7" s="180"/>
      <c r="C7" s="6" t="s">
        <v>11</v>
      </c>
      <c r="D7" s="7" t="s">
        <v>8</v>
      </c>
      <c r="E7" s="6" t="s">
        <v>12</v>
      </c>
      <c r="F7" s="3" t="s">
        <v>89</v>
      </c>
      <c r="G7" s="6"/>
      <c r="H7" s="7"/>
    </row>
    <row r="8" spans="2:8" ht="17.25" customHeight="1">
      <c r="B8" s="180"/>
      <c r="C8" s="8" t="s">
        <v>13</v>
      </c>
      <c r="D8" s="164" t="s">
        <v>8</v>
      </c>
      <c r="E8" s="170"/>
      <c r="F8" s="21"/>
      <c r="G8" s="21"/>
      <c r="H8" s="164"/>
    </row>
    <row r="9" spans="2:8" ht="60.75" customHeight="1">
      <c r="B9" s="180"/>
      <c r="C9" s="8" t="s">
        <v>14</v>
      </c>
      <c r="D9" s="165"/>
      <c r="E9" s="171"/>
      <c r="F9" s="22" t="s">
        <v>90</v>
      </c>
      <c r="G9" s="148"/>
      <c r="H9" s="165"/>
    </row>
    <row r="10" spans="2:8" ht="24.95" customHeight="1">
      <c r="B10" s="180"/>
      <c r="C10" s="8" t="s">
        <v>15</v>
      </c>
      <c r="D10" s="165"/>
      <c r="E10" s="171"/>
      <c r="F10" s="23" t="s">
        <v>91</v>
      </c>
      <c r="G10" s="8"/>
      <c r="H10" s="165"/>
    </row>
    <row r="11" spans="2:8" ht="27" customHeight="1">
      <c r="B11" s="180"/>
      <c r="C11" s="8" t="s">
        <v>16</v>
      </c>
      <c r="D11" s="165"/>
      <c r="E11" s="171"/>
      <c r="F11" s="23" t="s">
        <v>92</v>
      </c>
      <c r="G11" s="8"/>
      <c r="H11" s="165"/>
    </row>
    <row r="12" spans="2:8" ht="24.95" customHeight="1">
      <c r="B12" s="180"/>
      <c r="C12" s="8" t="s">
        <v>17</v>
      </c>
      <c r="D12" s="165"/>
      <c r="E12" s="171"/>
      <c r="F12" s="23" t="s">
        <v>93</v>
      </c>
      <c r="G12" s="8"/>
      <c r="H12" s="165"/>
    </row>
    <row r="13" spans="2:8" ht="24.95" customHeight="1">
      <c r="B13" s="180"/>
      <c r="C13" s="8" t="s">
        <v>18</v>
      </c>
      <c r="D13" s="165"/>
      <c r="E13" s="171"/>
      <c r="F13" s="23" t="s">
        <v>93</v>
      </c>
      <c r="G13" s="8"/>
      <c r="H13" s="165"/>
    </row>
    <row r="14" spans="2:8" ht="24.95" customHeight="1">
      <c r="B14" s="180"/>
      <c r="C14" s="8" t="s">
        <v>19</v>
      </c>
      <c r="D14" s="165"/>
      <c r="E14" s="171"/>
      <c r="F14" s="23" t="s">
        <v>93</v>
      </c>
      <c r="G14" s="8"/>
      <c r="H14" s="165"/>
    </row>
    <row r="15" spans="2:8" ht="24.95" customHeight="1">
      <c r="B15" s="180"/>
      <c r="C15" s="9" t="s">
        <v>20</v>
      </c>
      <c r="D15" s="165"/>
      <c r="E15" s="171"/>
      <c r="F15" s="23" t="s">
        <v>93</v>
      </c>
      <c r="G15" s="8"/>
      <c r="H15" s="165"/>
    </row>
    <row r="16" spans="2:8" ht="24.95" customHeight="1" thickBot="1">
      <c r="B16" s="180"/>
      <c r="C16" s="10" t="s">
        <v>21</v>
      </c>
      <c r="D16" s="166"/>
      <c r="E16" s="172"/>
      <c r="F16" s="10" t="s">
        <v>94</v>
      </c>
      <c r="G16" s="10"/>
      <c r="H16" s="166"/>
    </row>
    <row r="17" spans="2:8" ht="24.95" customHeight="1">
      <c r="B17" s="180"/>
      <c r="C17" s="8" t="s">
        <v>22</v>
      </c>
      <c r="D17" s="164" t="s">
        <v>8</v>
      </c>
      <c r="E17" s="170"/>
      <c r="F17" s="23"/>
      <c r="G17" s="8"/>
      <c r="H17" s="164"/>
    </row>
    <row r="18" spans="2:8" ht="24.95" customHeight="1">
      <c r="B18" s="180"/>
      <c r="C18" s="9" t="s">
        <v>23</v>
      </c>
      <c r="D18" s="165"/>
      <c r="E18" s="171"/>
      <c r="F18" s="24"/>
      <c r="G18" s="149"/>
      <c r="H18" s="165"/>
    </row>
    <row r="19" spans="2:8" ht="44.25" customHeight="1" thickBot="1">
      <c r="B19" s="180"/>
      <c r="C19" s="10" t="s">
        <v>24</v>
      </c>
      <c r="D19" s="166"/>
      <c r="E19" s="172"/>
      <c r="F19" s="10" t="s">
        <v>95</v>
      </c>
      <c r="G19" s="10"/>
      <c r="H19" s="166"/>
    </row>
    <row r="20" spans="2:8" ht="30" customHeight="1" thickBot="1">
      <c r="B20" s="179"/>
      <c r="C20" s="12" t="s">
        <v>25</v>
      </c>
      <c r="D20" s="7" t="s">
        <v>8</v>
      </c>
      <c r="E20" s="13"/>
      <c r="F20" s="12" t="s">
        <v>96</v>
      </c>
      <c r="G20" s="6"/>
      <c r="H20" s="7"/>
    </row>
    <row r="21" spans="2:8" ht="30" customHeight="1" thickBot="1">
      <c r="B21" s="178" t="s">
        <v>26</v>
      </c>
      <c r="C21" s="178" t="s">
        <v>27</v>
      </c>
      <c r="D21" s="164" t="s">
        <v>28</v>
      </c>
      <c r="E21" s="178" t="s">
        <v>29</v>
      </c>
      <c r="F21" s="23" t="s">
        <v>97</v>
      </c>
      <c r="G21" s="7">
        <v>7.13</v>
      </c>
      <c r="H21" s="7">
        <v>7.13</v>
      </c>
    </row>
    <row r="22" spans="2:8" ht="30" customHeight="1" thickBot="1">
      <c r="B22" s="180"/>
      <c r="C22" s="180"/>
      <c r="D22" s="165"/>
      <c r="E22" s="180"/>
      <c r="F22" s="23" t="s">
        <v>98</v>
      </c>
      <c r="G22" s="7">
        <v>5.45</v>
      </c>
      <c r="H22" s="7">
        <v>5.45</v>
      </c>
    </row>
    <row r="23" spans="2:8" ht="24.95" customHeight="1" thickBot="1">
      <c r="B23" s="180"/>
      <c r="C23" s="179"/>
      <c r="D23" s="166"/>
      <c r="E23" s="179"/>
      <c r="F23" s="25" t="s">
        <v>99</v>
      </c>
      <c r="G23" s="7">
        <v>6.66</v>
      </c>
      <c r="H23" s="7">
        <v>6.66</v>
      </c>
    </row>
    <row r="24" spans="2:8" ht="24.95" customHeight="1">
      <c r="B24" s="180"/>
      <c r="C24" s="9" t="s">
        <v>30</v>
      </c>
      <c r="D24" s="164" t="s">
        <v>28</v>
      </c>
      <c r="E24" s="167"/>
      <c r="F24" s="167"/>
      <c r="G24" s="147"/>
      <c r="H24" s="26"/>
    </row>
    <row r="25" spans="2:8" ht="24.95" customHeight="1">
      <c r="B25" s="180"/>
      <c r="C25" s="9" t="s">
        <v>31</v>
      </c>
      <c r="D25" s="165"/>
      <c r="E25" s="168"/>
      <c r="F25" s="168"/>
      <c r="G25" s="27">
        <v>207345</v>
      </c>
      <c r="H25" s="27">
        <v>208687</v>
      </c>
    </row>
    <row r="26" spans="2:8" ht="24.95" customHeight="1">
      <c r="B26" s="180"/>
      <c r="C26" s="9" t="s">
        <v>32</v>
      </c>
      <c r="D26" s="165"/>
      <c r="E26" s="168"/>
      <c r="F26" s="168"/>
      <c r="G26" s="27">
        <v>660.58634538152614</v>
      </c>
      <c r="H26" s="27">
        <v>652.71936758893276</v>
      </c>
    </row>
    <row r="27" spans="2:8" ht="24.95" customHeight="1" thickBot="1">
      <c r="B27" s="180"/>
      <c r="C27" s="10" t="s">
        <v>33</v>
      </c>
      <c r="D27" s="166"/>
      <c r="E27" s="169"/>
      <c r="F27" s="169"/>
      <c r="G27" s="146">
        <v>400.75862068965517</v>
      </c>
      <c r="H27" s="146">
        <v>400.56637168141594</v>
      </c>
    </row>
    <row r="28" spans="2:8" ht="24.95" customHeight="1" thickBot="1">
      <c r="B28" s="180"/>
      <c r="C28" s="12" t="s">
        <v>34</v>
      </c>
      <c r="D28" s="7" t="s">
        <v>35</v>
      </c>
      <c r="E28" s="13"/>
      <c r="F28" s="23"/>
      <c r="G28" s="13"/>
      <c r="H28" s="13"/>
    </row>
    <row r="29" spans="2:8" ht="24.95" customHeight="1" thickBot="1">
      <c r="B29" s="180"/>
      <c r="C29" s="10" t="s">
        <v>36</v>
      </c>
      <c r="D29" s="7" t="s">
        <v>37</v>
      </c>
      <c r="E29" s="13"/>
      <c r="F29" s="19"/>
      <c r="G29" s="28">
        <v>1343.4855366749996</v>
      </c>
      <c r="H29" s="28">
        <v>1352.1386724270001</v>
      </c>
    </row>
    <row r="30" spans="2:8" ht="24.95" customHeight="1" thickBot="1">
      <c r="B30" s="180"/>
      <c r="C30" s="10" t="s">
        <v>38</v>
      </c>
      <c r="D30" s="7" t="s">
        <v>39</v>
      </c>
      <c r="E30" s="13"/>
      <c r="F30" s="13"/>
      <c r="G30" s="29">
        <v>311.68864450860002</v>
      </c>
      <c r="H30" s="29">
        <v>313.69617200306391</v>
      </c>
    </row>
    <row r="31" spans="2:8" ht="30" customHeight="1">
      <c r="B31" s="180"/>
      <c r="C31" s="8" t="s">
        <v>40</v>
      </c>
      <c r="D31" s="164" t="s">
        <v>8</v>
      </c>
      <c r="E31" s="170"/>
      <c r="F31" s="170" t="s">
        <v>100</v>
      </c>
      <c r="G31" s="173"/>
      <c r="H31" s="170"/>
    </row>
    <row r="32" spans="2:8" ht="24.95" customHeight="1">
      <c r="B32" s="180"/>
      <c r="C32" s="9" t="s">
        <v>41</v>
      </c>
      <c r="D32" s="165"/>
      <c r="E32" s="171"/>
      <c r="F32" s="171"/>
      <c r="G32" s="174"/>
      <c r="H32" s="171"/>
    </row>
    <row r="33" spans="2:8" ht="24.95" customHeight="1">
      <c r="B33" s="180"/>
      <c r="C33" s="9" t="s">
        <v>42</v>
      </c>
      <c r="D33" s="165"/>
      <c r="E33" s="171"/>
      <c r="F33" s="171"/>
      <c r="G33" s="174"/>
      <c r="H33" s="171"/>
    </row>
    <row r="34" spans="2:8" ht="24.95" customHeight="1" thickBot="1">
      <c r="B34" s="179"/>
      <c r="C34" s="10" t="s">
        <v>43</v>
      </c>
      <c r="D34" s="166"/>
      <c r="E34" s="172"/>
      <c r="F34" s="172"/>
      <c r="G34" s="175"/>
      <c r="H34" s="172"/>
    </row>
    <row r="35" spans="2:8" ht="24.95" customHeight="1" thickBot="1">
      <c r="B35" s="178" t="s">
        <v>44</v>
      </c>
      <c r="C35" s="12" t="s">
        <v>45</v>
      </c>
      <c r="D35" s="7" t="s">
        <v>28</v>
      </c>
      <c r="E35" s="13"/>
      <c r="F35" s="13"/>
      <c r="G35" s="157">
        <v>18063982.980252977</v>
      </c>
      <c r="H35" s="157">
        <v>20194260.862424072</v>
      </c>
    </row>
    <row r="36" spans="2:8" ht="24.95" customHeight="1" thickBot="1">
      <c r="B36" s="180"/>
      <c r="C36" s="12" t="s">
        <v>46</v>
      </c>
      <c r="D36" s="7" t="s">
        <v>47</v>
      </c>
      <c r="E36" s="13"/>
      <c r="F36" s="13"/>
      <c r="G36" s="146">
        <v>44520.773924140776</v>
      </c>
      <c r="H36" s="146">
        <v>48672.966840276895</v>
      </c>
    </row>
    <row r="37" spans="2:8" ht="24.95" customHeight="1" thickBot="1">
      <c r="B37" s="180"/>
      <c r="C37" s="12" t="s">
        <v>48</v>
      </c>
      <c r="D37" s="7" t="s">
        <v>35</v>
      </c>
      <c r="E37" s="13"/>
      <c r="F37" s="13"/>
      <c r="G37" s="158">
        <v>0.1428373304851418</v>
      </c>
      <c r="H37" s="158">
        <v>0.15515958173630981</v>
      </c>
    </row>
    <row r="38" spans="2:8" ht="24.95" customHeight="1" thickBot="1">
      <c r="B38" s="179"/>
      <c r="C38" s="12" t="s">
        <v>49</v>
      </c>
      <c r="D38" s="7" t="s">
        <v>35</v>
      </c>
      <c r="E38" s="13"/>
      <c r="F38" s="13"/>
      <c r="G38" s="158">
        <v>0.10146012550258228</v>
      </c>
      <c r="H38" s="158">
        <v>0.10902057160807609</v>
      </c>
    </row>
    <row r="39" spans="2:8" ht="24.95" customHeight="1">
      <c r="B39" s="178" t="s">
        <v>50</v>
      </c>
      <c r="C39" s="8" t="s">
        <v>51</v>
      </c>
      <c r="D39" s="164" t="s">
        <v>28</v>
      </c>
      <c r="E39" s="170"/>
      <c r="F39" s="170" t="s">
        <v>101</v>
      </c>
      <c r="G39" s="170"/>
      <c r="H39" s="170"/>
    </row>
    <row r="40" spans="2:8" ht="24.95" customHeight="1">
      <c r="B40" s="180"/>
      <c r="C40" s="9" t="s">
        <v>52</v>
      </c>
      <c r="D40" s="165"/>
      <c r="E40" s="171"/>
      <c r="F40" s="171"/>
      <c r="G40" s="171"/>
      <c r="H40" s="171"/>
    </row>
    <row r="41" spans="2:8" ht="24.95" customHeight="1">
      <c r="B41" s="180"/>
      <c r="C41" s="9" t="s">
        <v>53</v>
      </c>
      <c r="D41" s="165"/>
      <c r="E41" s="171"/>
      <c r="F41" s="171"/>
      <c r="G41" s="171"/>
      <c r="H41" s="171"/>
    </row>
    <row r="42" spans="2:8" ht="24.95" customHeight="1">
      <c r="B42" s="180"/>
      <c r="C42" s="9" t="s">
        <v>54</v>
      </c>
      <c r="D42" s="165"/>
      <c r="E42" s="171"/>
      <c r="F42" s="171"/>
      <c r="G42" s="171"/>
      <c r="H42" s="171"/>
    </row>
    <row r="43" spans="2:8" ht="24.95" customHeight="1" thickBot="1">
      <c r="B43" s="180"/>
      <c r="C43" s="10" t="s">
        <v>55</v>
      </c>
      <c r="D43" s="166"/>
      <c r="E43" s="172"/>
      <c r="F43" s="172"/>
      <c r="G43" s="172"/>
      <c r="H43" s="172"/>
    </row>
    <row r="44" spans="2:8" ht="24.95" customHeight="1" thickBot="1">
      <c r="B44" s="179"/>
      <c r="C44" s="12" t="s">
        <v>56</v>
      </c>
      <c r="D44" s="7" t="s">
        <v>57</v>
      </c>
      <c r="E44" s="15"/>
      <c r="F44" s="13"/>
      <c r="G44" s="15">
        <v>16</v>
      </c>
      <c r="H44" s="15">
        <v>19</v>
      </c>
    </row>
    <row r="45" spans="2:8" ht="24.95" customHeight="1">
      <c r="B45" s="178" t="s">
        <v>58</v>
      </c>
      <c r="C45" s="178" t="s">
        <v>59</v>
      </c>
      <c r="D45" s="164" t="s">
        <v>60</v>
      </c>
      <c r="E45" s="178"/>
      <c r="F45" s="30" t="s">
        <v>122</v>
      </c>
      <c r="G45" s="30">
        <v>1199.91344</v>
      </c>
      <c r="H45" s="30">
        <v>969</v>
      </c>
    </row>
    <row r="46" spans="2:8" ht="24.95" customHeight="1" thickBot="1">
      <c r="B46" s="180"/>
      <c r="C46" s="179"/>
      <c r="D46" s="166"/>
      <c r="E46" s="179"/>
      <c r="F46" s="31" t="s">
        <v>123</v>
      </c>
      <c r="G46" s="31">
        <v>3059.5975000000012</v>
      </c>
      <c r="H46" s="31">
        <v>3715</v>
      </c>
    </row>
    <row r="47" spans="2:8" ht="49.5" customHeight="1">
      <c r="B47" s="180"/>
      <c r="C47" s="14" t="s">
        <v>61</v>
      </c>
      <c r="D47" s="164" t="s">
        <v>60</v>
      </c>
      <c r="E47" s="170"/>
      <c r="F47" s="32"/>
      <c r="G47" s="32"/>
      <c r="H47" s="32"/>
    </row>
    <row r="48" spans="2:8" ht="24.95" customHeight="1">
      <c r="B48" s="180"/>
      <c r="C48" s="11" t="s">
        <v>62</v>
      </c>
      <c r="D48" s="165"/>
      <c r="E48" s="171"/>
      <c r="F48" s="33"/>
      <c r="G48" s="33"/>
      <c r="H48" s="33"/>
    </row>
    <row r="49" spans="2:8" ht="24.95" customHeight="1">
      <c r="B49" s="180"/>
      <c r="C49" s="11" t="s">
        <v>63</v>
      </c>
      <c r="D49" s="165"/>
      <c r="E49" s="171"/>
      <c r="F49" s="33"/>
      <c r="G49" s="33"/>
      <c r="H49" s="33"/>
    </row>
    <row r="50" spans="2:8" ht="24.95" customHeight="1">
      <c r="B50" s="180"/>
      <c r="C50" s="11" t="s">
        <v>64</v>
      </c>
      <c r="D50" s="165"/>
      <c r="E50" s="171"/>
      <c r="F50" s="33" t="s">
        <v>125</v>
      </c>
      <c r="G50" s="34">
        <v>757.85714000000007</v>
      </c>
      <c r="H50" s="34">
        <v>1017</v>
      </c>
    </row>
    <row r="51" spans="2:8" ht="24.95" customHeight="1">
      <c r="B51" s="180"/>
      <c r="C51" s="11" t="s">
        <v>65</v>
      </c>
      <c r="D51" s="165"/>
      <c r="E51" s="171"/>
      <c r="F51" s="33" t="s">
        <v>124</v>
      </c>
      <c r="G51" s="34">
        <v>7317.63616</v>
      </c>
      <c r="H51" s="34">
        <v>6884</v>
      </c>
    </row>
    <row r="52" spans="2:8" ht="24.95" customHeight="1" thickBot="1">
      <c r="B52" s="180"/>
      <c r="C52" s="13" t="s">
        <v>66</v>
      </c>
      <c r="D52" s="166"/>
      <c r="E52" s="172"/>
      <c r="F52" s="35"/>
      <c r="G52" s="150"/>
      <c r="H52" s="35"/>
    </row>
    <row r="53" spans="2:8" ht="24.95" customHeight="1">
      <c r="B53" s="180"/>
      <c r="C53" s="14" t="s">
        <v>67</v>
      </c>
      <c r="D53" s="164" t="s">
        <v>60</v>
      </c>
      <c r="E53" s="170"/>
      <c r="F53" s="80"/>
      <c r="G53" s="151"/>
      <c r="H53" s="81"/>
    </row>
    <row r="54" spans="2:8" ht="24.95" customHeight="1">
      <c r="B54" s="180"/>
      <c r="C54" s="11" t="s">
        <v>68</v>
      </c>
      <c r="D54" s="165"/>
      <c r="E54" s="171"/>
      <c r="F54" s="33"/>
      <c r="G54" s="33"/>
      <c r="H54" s="34">
        <v>2682</v>
      </c>
    </row>
    <row r="55" spans="2:8" ht="24.95" customHeight="1" thickBot="1">
      <c r="B55" s="179"/>
      <c r="C55" s="13" t="s">
        <v>69</v>
      </c>
      <c r="D55" s="166"/>
      <c r="E55" s="172"/>
      <c r="F55" s="35"/>
      <c r="G55" s="36">
        <v>531.22798</v>
      </c>
      <c r="H55" s="36">
        <v>385</v>
      </c>
    </row>
    <row r="56" spans="2:8" ht="35.1" customHeight="1" thickBot="1">
      <c r="B56" s="178" t="s">
        <v>70</v>
      </c>
      <c r="C56" s="6" t="s">
        <v>71</v>
      </c>
      <c r="D56" s="7" t="s">
        <v>35</v>
      </c>
      <c r="E56" s="6" t="s">
        <v>72</v>
      </c>
      <c r="F56" s="37"/>
      <c r="G56" s="38">
        <v>1.7000000000000001E-2</v>
      </c>
      <c r="H56" s="38">
        <v>0.01</v>
      </c>
    </row>
    <row r="57" spans="2:8" ht="35.1" customHeight="1" thickBot="1">
      <c r="B57" s="180"/>
      <c r="C57" s="6" t="s">
        <v>73</v>
      </c>
      <c r="D57" s="7" t="s">
        <v>35</v>
      </c>
      <c r="E57" s="6" t="s">
        <v>74</v>
      </c>
      <c r="F57" s="37"/>
      <c r="G57" s="38">
        <v>0.996</v>
      </c>
      <c r="H57" s="38">
        <v>0.99399999999999999</v>
      </c>
    </row>
    <row r="58" spans="2:8" ht="35.25" customHeight="1" thickBot="1">
      <c r="B58" s="180"/>
      <c r="C58" s="12" t="s">
        <v>75</v>
      </c>
      <c r="D58" s="7" t="s">
        <v>8</v>
      </c>
      <c r="E58" s="13"/>
      <c r="F58" s="35"/>
      <c r="G58" s="36"/>
      <c r="H58" s="36"/>
    </row>
    <row r="59" spans="2:8" ht="24.95" customHeight="1" thickBot="1">
      <c r="B59" s="180"/>
      <c r="C59" s="12" t="s">
        <v>76</v>
      </c>
      <c r="D59" s="7" t="s">
        <v>28</v>
      </c>
      <c r="E59" s="13"/>
      <c r="F59" s="37" t="s">
        <v>126</v>
      </c>
      <c r="G59" s="37"/>
      <c r="H59" s="38"/>
    </row>
    <row r="60" spans="2:8" ht="42.75" customHeight="1" thickBot="1">
      <c r="B60" s="180"/>
      <c r="C60" s="12"/>
      <c r="D60" s="7"/>
      <c r="E60" s="82" t="s">
        <v>129</v>
      </c>
      <c r="F60" s="82" t="s">
        <v>127</v>
      </c>
      <c r="G60" s="37"/>
      <c r="H60" s="38"/>
    </row>
    <row r="61" spans="2:8" ht="45" customHeight="1" thickBot="1">
      <c r="B61" s="180"/>
      <c r="C61" s="12" t="s">
        <v>77</v>
      </c>
      <c r="D61" s="7" t="s">
        <v>8</v>
      </c>
      <c r="E61" s="83" t="s">
        <v>130</v>
      </c>
      <c r="F61" s="83" t="s">
        <v>128</v>
      </c>
      <c r="G61" s="37"/>
      <c r="H61" s="38"/>
    </row>
    <row r="62" spans="2:8" ht="34.5" customHeight="1" thickBot="1">
      <c r="B62" s="180"/>
      <c r="C62" s="12" t="s">
        <v>78</v>
      </c>
      <c r="D62" s="7" t="s">
        <v>28</v>
      </c>
      <c r="E62" s="13"/>
      <c r="F62" s="159" t="s">
        <v>131</v>
      </c>
      <c r="G62" s="161" t="s">
        <v>259</v>
      </c>
      <c r="H62" s="161" t="s">
        <v>132</v>
      </c>
    </row>
    <row r="63" spans="2:8" ht="24.95" customHeight="1" thickBot="1">
      <c r="B63" s="179"/>
      <c r="C63" s="12" t="s">
        <v>79</v>
      </c>
      <c r="D63" s="7" t="s">
        <v>28</v>
      </c>
      <c r="E63" s="13"/>
      <c r="F63" s="159"/>
      <c r="G63" s="162"/>
      <c r="H63" s="162"/>
    </row>
    <row r="64" spans="2:8" ht="30" customHeight="1" thickBot="1">
      <c r="B64" s="178" t="s">
        <v>80</v>
      </c>
      <c r="C64" s="12" t="s">
        <v>81</v>
      </c>
      <c r="D64" s="7" t="s">
        <v>82</v>
      </c>
      <c r="E64" s="13"/>
      <c r="F64" s="159"/>
      <c r="G64" s="162"/>
      <c r="H64" s="162"/>
    </row>
    <row r="65" spans="2:8" ht="26.25" thickBot="1">
      <c r="B65" s="179"/>
      <c r="C65" s="6" t="s">
        <v>83</v>
      </c>
      <c r="D65" s="15" t="s">
        <v>84</v>
      </c>
      <c r="E65" s="13"/>
      <c r="F65" s="160"/>
      <c r="G65" s="163"/>
      <c r="H65" s="163"/>
    </row>
    <row r="66" spans="2:8" ht="8.1" customHeight="1" thickBot="1">
      <c r="B66" s="1"/>
      <c r="C66" s="1"/>
      <c r="D66" s="2"/>
      <c r="E66" s="1"/>
    </row>
    <row r="67" spans="2:8" ht="60" customHeight="1" thickBot="1">
      <c r="B67" s="181" t="s">
        <v>85</v>
      </c>
      <c r="C67" s="182"/>
      <c r="D67" s="182"/>
      <c r="E67" s="183"/>
    </row>
    <row r="69" spans="2:8">
      <c r="B69" t="s">
        <v>260</v>
      </c>
    </row>
  </sheetData>
  <mergeCells count="42">
    <mergeCell ref="B67:E67"/>
    <mergeCell ref="B35:B38"/>
    <mergeCell ref="B39:B44"/>
    <mergeCell ref="B56:B63"/>
    <mergeCell ref="D47:D52"/>
    <mergeCell ref="E47:E52"/>
    <mergeCell ref="D53:D55"/>
    <mergeCell ref="E53:E55"/>
    <mergeCell ref="D39:D43"/>
    <mergeCell ref="E39:E43"/>
    <mergeCell ref="C45:C46"/>
    <mergeCell ref="B45:B55"/>
    <mergeCell ref="D45:D46"/>
    <mergeCell ref="E45:E46"/>
    <mergeCell ref="B1:E1"/>
    <mergeCell ref="B2:E2"/>
    <mergeCell ref="D8:D16"/>
    <mergeCell ref="E8:E16"/>
    <mergeCell ref="B64:B65"/>
    <mergeCell ref="D17:D19"/>
    <mergeCell ref="E17:E19"/>
    <mergeCell ref="D24:D27"/>
    <mergeCell ref="E24:E27"/>
    <mergeCell ref="B5:B20"/>
    <mergeCell ref="E21:E23"/>
    <mergeCell ref="D21:D23"/>
    <mergeCell ref="C21:C23"/>
    <mergeCell ref="B21:B34"/>
    <mergeCell ref="D31:D34"/>
    <mergeCell ref="E31:E34"/>
    <mergeCell ref="F62:F65"/>
    <mergeCell ref="H62:H65"/>
    <mergeCell ref="H8:H16"/>
    <mergeCell ref="H17:H19"/>
    <mergeCell ref="F24:F27"/>
    <mergeCell ref="F31:F34"/>
    <mergeCell ref="H31:H34"/>
    <mergeCell ref="F39:F43"/>
    <mergeCell ref="H39:H43"/>
    <mergeCell ref="G39:G43"/>
    <mergeCell ref="G62:G65"/>
    <mergeCell ref="G31:G3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E15DB-B6B2-4EB5-B3F8-4A42433F5F38}">
  <sheetPr>
    <tabColor rgb="FF92D050"/>
  </sheetPr>
  <dimension ref="A1:E3"/>
  <sheetViews>
    <sheetView workbookViewId="0">
      <selection activeCell="E15" sqref="E15"/>
    </sheetView>
  </sheetViews>
  <sheetFormatPr defaultRowHeight="15"/>
  <cols>
    <col min="2" max="2" width="19.28515625" customWidth="1"/>
    <col min="3" max="3" width="14.140625" customWidth="1"/>
    <col min="4" max="4" width="12" bestFit="1" customWidth="1"/>
  </cols>
  <sheetData>
    <row r="1" spans="1:5" ht="47.25">
      <c r="A1" s="125"/>
      <c r="B1" s="126" t="s">
        <v>196</v>
      </c>
      <c r="C1" s="126" t="s">
        <v>197</v>
      </c>
      <c r="D1" s="127" t="s">
        <v>198</v>
      </c>
      <c r="E1" s="127" t="s">
        <v>193</v>
      </c>
    </row>
    <row r="2" spans="1:5">
      <c r="A2" s="128" t="s">
        <v>105</v>
      </c>
      <c r="B2" s="129">
        <v>7385972.7372591011</v>
      </c>
      <c r="C2" s="130">
        <v>7385.9727372591015</v>
      </c>
      <c r="D2" s="130">
        <v>1159.5977197496788</v>
      </c>
      <c r="E2" s="130">
        <v>1.159597719749679</v>
      </c>
    </row>
    <row r="3" spans="1:5">
      <c r="A3" s="39" t="s">
        <v>199</v>
      </c>
      <c r="B3" s="39">
        <v>666352.26274089923</v>
      </c>
      <c r="C3" s="39">
        <v>666.35226274089928</v>
      </c>
      <c r="D3" s="39">
        <v>104.61730525032118</v>
      </c>
      <c r="E3" s="39">
        <v>0.10461730525032119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7F0B-CAB7-4947-89B4-0A8BDBAB4ECA}">
  <dimension ref="A1:E2"/>
  <sheetViews>
    <sheetView workbookViewId="0">
      <selection activeCell="J13" sqref="J13"/>
    </sheetView>
  </sheetViews>
  <sheetFormatPr defaultRowHeight="15"/>
  <cols>
    <col min="2" max="2" width="19.28515625" customWidth="1"/>
  </cols>
  <sheetData>
    <row r="1" spans="1:5" ht="47.25">
      <c r="A1" s="125"/>
      <c r="B1" s="126" t="s">
        <v>196</v>
      </c>
      <c r="C1" s="126" t="s">
        <v>197</v>
      </c>
      <c r="D1" s="127" t="s">
        <v>198</v>
      </c>
      <c r="E1" s="127" t="s">
        <v>193</v>
      </c>
    </row>
    <row r="2" spans="1:5">
      <c r="A2" s="128" t="s">
        <v>105</v>
      </c>
      <c r="B2" s="152">
        <v>6990464.9717452005</v>
      </c>
      <c r="C2" s="130">
        <v>6990.4649717452003</v>
      </c>
      <c r="D2" s="130">
        <v>1223.3313700554099</v>
      </c>
      <c r="E2" s="130">
        <v>1.22333137005541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E9166-B1B6-4D21-86F3-F921FE6E7B50}">
  <sheetPr>
    <tabColor rgb="FF92D050"/>
  </sheetPr>
  <dimension ref="A1"/>
  <sheetViews>
    <sheetView showGridLines="0" topLeftCell="A7" workbookViewId="0">
      <selection activeCell="AC27" sqref="AC27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5F01C-22A5-41EA-AFBA-8E8E91F87E5B}">
  <sheetPr>
    <tabColor rgb="FF92D050"/>
  </sheetPr>
  <dimension ref="C4:S111"/>
  <sheetViews>
    <sheetView showGridLines="0" topLeftCell="A61" workbookViewId="0">
      <selection activeCell="H82" sqref="H82"/>
    </sheetView>
  </sheetViews>
  <sheetFormatPr defaultRowHeight="15"/>
  <cols>
    <col min="3" max="3" width="57.85546875" style="145" customWidth="1"/>
    <col min="4" max="4" width="9.140625" style="132"/>
  </cols>
  <sheetData>
    <row r="4" spans="3:19" ht="21.75">
      <c r="C4" s="190" t="s">
        <v>201</v>
      </c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3:19" ht="21.75">
      <c r="C5" s="131"/>
    </row>
    <row r="6" spans="3:19" ht="15" customHeight="1">
      <c r="C6" s="184" t="s">
        <v>202</v>
      </c>
      <c r="D6" s="184"/>
      <c r="F6" s="191"/>
      <c r="G6" s="191"/>
      <c r="H6" s="191"/>
      <c r="I6" s="191"/>
      <c r="J6" s="191"/>
      <c r="K6" s="191"/>
      <c r="L6" s="191"/>
      <c r="M6" s="191"/>
      <c r="N6" s="191"/>
      <c r="O6" s="133"/>
      <c r="P6" s="133"/>
      <c r="Q6" s="133"/>
    </row>
    <row r="7" spans="3:19" ht="15.75" customHeight="1">
      <c r="C7" s="134" t="s">
        <v>202</v>
      </c>
      <c r="D7" s="135">
        <v>0.85</v>
      </c>
      <c r="F7" s="188" t="s">
        <v>203</v>
      </c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</row>
    <row r="8" spans="3:19" ht="15.75" customHeight="1">
      <c r="C8" s="136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</row>
    <row r="9" spans="3:19" ht="15" customHeight="1">
      <c r="C9" s="184" t="s">
        <v>204</v>
      </c>
      <c r="D9" s="184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</row>
    <row r="10" spans="3:19">
      <c r="C10" s="134" t="s">
        <v>205</v>
      </c>
      <c r="D10" s="135">
        <v>0.85</v>
      </c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</row>
    <row r="11" spans="3:19">
      <c r="C11" s="137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</row>
    <row r="12" spans="3:19" ht="15" customHeight="1">
      <c r="C12" s="184" t="s">
        <v>204</v>
      </c>
      <c r="D12" s="184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</row>
    <row r="13" spans="3:19" ht="15.75" thickBot="1">
      <c r="C13" s="138" t="s">
        <v>206</v>
      </c>
      <c r="D13" s="139">
        <v>0.75</v>
      </c>
      <c r="E13" s="140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</row>
    <row r="14" spans="3:19">
      <c r="C14" s="137"/>
    </row>
    <row r="15" spans="3:19" ht="15" customHeight="1">
      <c r="C15" s="184" t="s">
        <v>204</v>
      </c>
      <c r="D15" s="184"/>
    </row>
    <row r="16" spans="3:19" ht="15" customHeight="1">
      <c r="C16" s="134" t="s">
        <v>207</v>
      </c>
      <c r="D16" s="135">
        <v>16.75</v>
      </c>
      <c r="F16" s="188" t="s">
        <v>208</v>
      </c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</row>
    <row r="17" spans="3:19" ht="15" customHeight="1">
      <c r="C17" s="137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</row>
    <row r="18" spans="3:19" ht="30" customHeight="1">
      <c r="C18" s="184" t="s">
        <v>209</v>
      </c>
      <c r="D18" s="184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</row>
    <row r="19" spans="3:19" ht="15" customHeight="1">
      <c r="C19" s="134" t="s">
        <v>207</v>
      </c>
      <c r="D19" s="141" t="s">
        <v>210</v>
      </c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</row>
    <row r="20" spans="3:19" ht="15" customHeight="1">
      <c r="C20" s="137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</row>
    <row r="21" spans="3:19" ht="22.5" customHeight="1">
      <c r="C21" s="184" t="s">
        <v>211</v>
      </c>
      <c r="D21" s="184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</row>
    <row r="22" spans="3:19" ht="15" customHeight="1">
      <c r="C22" s="134" t="s">
        <v>207</v>
      </c>
      <c r="D22" s="141" t="s">
        <v>210</v>
      </c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</row>
    <row r="23" spans="3:19" ht="15" customHeight="1">
      <c r="C23" s="137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</row>
    <row r="24" spans="3:19" ht="30" customHeight="1">
      <c r="C24" s="184" t="s">
        <v>212</v>
      </c>
      <c r="D24" s="184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</row>
    <row r="25" spans="3:19" ht="15" customHeight="1">
      <c r="C25" s="134" t="s">
        <v>207</v>
      </c>
      <c r="D25" s="141" t="s">
        <v>210</v>
      </c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</row>
    <row r="26" spans="3:19" ht="15" customHeight="1">
      <c r="C26" s="137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</row>
    <row r="27" spans="3:19" ht="22.5" customHeight="1">
      <c r="C27" s="184" t="s">
        <v>213</v>
      </c>
      <c r="D27" s="184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</row>
    <row r="28" spans="3:19" ht="15" customHeight="1">
      <c r="C28" s="134" t="s">
        <v>207</v>
      </c>
      <c r="D28" s="141" t="s">
        <v>210</v>
      </c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</row>
    <row r="29" spans="3:19" ht="15" customHeight="1">
      <c r="C29" s="137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</row>
    <row r="30" spans="3:19" ht="15" customHeight="1">
      <c r="C30" s="184" t="s">
        <v>214</v>
      </c>
      <c r="D30" s="184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</row>
    <row r="31" spans="3:19" ht="15" customHeight="1">
      <c r="C31" s="134" t="s">
        <v>207</v>
      </c>
      <c r="D31" s="135">
        <v>9.1999999999999993</v>
      </c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</row>
    <row r="32" spans="3:19" ht="15" customHeight="1">
      <c r="C32" s="137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</row>
    <row r="33" spans="3:19" ht="30" customHeight="1">
      <c r="C33" s="184" t="s">
        <v>215</v>
      </c>
      <c r="D33" s="184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</row>
    <row r="34" spans="3:19" ht="15" customHeight="1" thickBot="1">
      <c r="C34" s="138" t="s">
        <v>207</v>
      </c>
      <c r="D34" s="139">
        <v>9.1999999999999993</v>
      </c>
      <c r="E34" s="142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</row>
    <row r="35" spans="3:19">
      <c r="C35" s="137"/>
    </row>
    <row r="36" spans="3:19" ht="15" customHeight="1">
      <c r="C36" s="143" t="s">
        <v>216</v>
      </c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</row>
    <row r="37" spans="3:19">
      <c r="C37" s="134" t="s">
        <v>216</v>
      </c>
      <c r="D37" s="135">
        <v>9</v>
      </c>
      <c r="F37" s="186" t="s">
        <v>217</v>
      </c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</row>
    <row r="38" spans="3:19">
      <c r="C38" s="137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</row>
    <row r="39" spans="3:19" ht="30" customHeight="1">
      <c r="C39" s="184" t="s">
        <v>218</v>
      </c>
      <c r="D39" s="184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</row>
    <row r="40" spans="3:19">
      <c r="C40" s="134" t="s">
        <v>216</v>
      </c>
      <c r="D40" s="141" t="s">
        <v>210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</row>
    <row r="41" spans="3:19">
      <c r="C41" s="137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</row>
    <row r="42" spans="3:19" ht="22.5" customHeight="1">
      <c r="C42" s="184" t="s">
        <v>219</v>
      </c>
      <c r="D42" s="184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</row>
    <row r="43" spans="3:19">
      <c r="C43" s="134" t="s">
        <v>216</v>
      </c>
      <c r="D43" s="141" t="s">
        <v>210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</row>
    <row r="44" spans="3:19">
      <c r="C44" s="137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</row>
    <row r="45" spans="3:19" ht="30" customHeight="1">
      <c r="C45" s="184" t="s">
        <v>220</v>
      </c>
      <c r="D45" s="184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</row>
    <row r="46" spans="3:19">
      <c r="C46" s="134" t="s">
        <v>216</v>
      </c>
      <c r="D46" s="141" t="s">
        <v>210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</row>
    <row r="47" spans="3:19">
      <c r="C47" s="137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</row>
    <row r="48" spans="3:19" ht="22.5" customHeight="1">
      <c r="C48" s="184" t="s">
        <v>221</v>
      </c>
      <c r="D48" s="184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</row>
    <row r="49" spans="3:19">
      <c r="C49" s="134" t="s">
        <v>216</v>
      </c>
      <c r="D49" s="141" t="s">
        <v>210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</row>
    <row r="50" spans="3:19">
      <c r="C50" s="137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</row>
    <row r="51" spans="3:19" ht="22.5" customHeight="1">
      <c r="C51" s="184" t="s">
        <v>222</v>
      </c>
      <c r="D51" s="184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</row>
    <row r="52" spans="3:19">
      <c r="C52" s="134" t="s">
        <v>216</v>
      </c>
      <c r="D52" s="135">
        <v>4.95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</row>
    <row r="53" spans="3:19">
      <c r="C53" s="137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</row>
    <row r="54" spans="3:19" ht="30" customHeight="1">
      <c r="C54" s="184" t="s">
        <v>223</v>
      </c>
      <c r="D54" s="184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</row>
    <row r="55" spans="3:19" ht="15.75" thickBot="1">
      <c r="C55" s="138" t="s">
        <v>216</v>
      </c>
      <c r="D55" s="139">
        <v>4.95</v>
      </c>
      <c r="E55" s="142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</row>
    <row r="56" spans="3:19">
      <c r="C56" s="137"/>
    </row>
    <row r="57" spans="3:19" ht="22.5" customHeight="1">
      <c r="C57" s="184" t="s">
        <v>224</v>
      </c>
      <c r="D57" s="184"/>
    </row>
    <row r="58" spans="3:19" ht="22.5" customHeight="1">
      <c r="C58" s="134" t="s">
        <v>224</v>
      </c>
      <c r="D58" s="135">
        <v>40</v>
      </c>
      <c r="F58" s="185"/>
      <c r="G58" s="185"/>
    </row>
    <row r="59" spans="3:19">
      <c r="C59" s="137"/>
    </row>
    <row r="60" spans="3:19" ht="22.5" customHeight="1">
      <c r="C60" s="184" t="s">
        <v>225</v>
      </c>
      <c r="D60" s="184"/>
      <c r="F60" s="144"/>
    </row>
    <row r="61" spans="3:19" ht="22.5" customHeight="1">
      <c r="C61" s="134" t="s">
        <v>225</v>
      </c>
      <c r="D61" s="135">
        <v>30</v>
      </c>
      <c r="F61" s="185"/>
      <c r="G61" s="185"/>
    </row>
    <row r="62" spans="3:19">
      <c r="C62" s="137"/>
    </row>
    <row r="63" spans="3:19" ht="15" customHeight="1">
      <c r="C63" s="184" t="s">
        <v>226</v>
      </c>
      <c r="D63" s="184"/>
      <c r="F63" s="144"/>
    </row>
    <row r="64" spans="3:19" ht="15" customHeight="1">
      <c r="C64" s="134" t="s">
        <v>226</v>
      </c>
      <c r="D64" s="141" t="s">
        <v>210</v>
      </c>
      <c r="F64" s="185"/>
      <c r="G64" s="185"/>
    </row>
    <row r="65" spans="3:4">
      <c r="C65" s="137"/>
    </row>
    <row r="66" spans="3:4" ht="15" customHeight="1">
      <c r="C66" s="184" t="s">
        <v>227</v>
      </c>
      <c r="D66" s="184"/>
    </row>
    <row r="67" spans="3:4" ht="15" customHeight="1">
      <c r="C67" s="134" t="s">
        <v>227</v>
      </c>
      <c r="D67" s="135">
        <v>20</v>
      </c>
    </row>
    <row r="68" spans="3:4">
      <c r="C68" s="137"/>
    </row>
    <row r="69" spans="3:4">
      <c r="C69" s="184" t="s">
        <v>227</v>
      </c>
      <c r="D69" s="184"/>
    </row>
    <row r="70" spans="3:4">
      <c r="C70" s="134" t="s">
        <v>228</v>
      </c>
      <c r="D70" s="135">
        <v>10</v>
      </c>
    </row>
    <row r="71" spans="3:4">
      <c r="C71" s="137"/>
    </row>
    <row r="72" spans="3:4">
      <c r="C72" s="184" t="s">
        <v>227</v>
      </c>
      <c r="D72" s="184"/>
    </row>
    <row r="73" spans="3:4">
      <c r="C73" s="134" t="s">
        <v>229</v>
      </c>
      <c r="D73" s="135">
        <v>15</v>
      </c>
    </row>
    <row r="74" spans="3:4">
      <c r="C74" s="137"/>
    </row>
    <row r="75" spans="3:4" ht="18" customHeight="1">
      <c r="C75" s="184" t="s">
        <v>230</v>
      </c>
      <c r="D75" s="184"/>
    </row>
    <row r="76" spans="3:4" ht="18" customHeight="1">
      <c r="C76" s="134" t="s">
        <v>230</v>
      </c>
      <c r="D76" s="141" t="s">
        <v>210</v>
      </c>
    </row>
    <row r="77" spans="3:4" ht="18" customHeight="1">
      <c r="C77" s="137"/>
    </row>
    <row r="78" spans="3:4" ht="18" customHeight="1">
      <c r="C78" s="184" t="s">
        <v>231</v>
      </c>
      <c r="D78" s="184"/>
    </row>
    <row r="79" spans="3:4" ht="18" customHeight="1">
      <c r="C79" s="134" t="s">
        <v>231</v>
      </c>
      <c r="D79" s="135">
        <v>20</v>
      </c>
    </row>
    <row r="80" spans="3:4" ht="18" customHeight="1">
      <c r="C80" s="137"/>
    </row>
    <row r="81" spans="3:4" ht="18" customHeight="1">
      <c r="C81" s="184" t="s">
        <v>232</v>
      </c>
      <c r="D81" s="184"/>
    </row>
    <row r="82" spans="3:4" ht="18" customHeight="1">
      <c r="C82" s="134" t="s">
        <v>232</v>
      </c>
      <c r="D82" s="135">
        <v>15</v>
      </c>
    </row>
    <row r="83" spans="3:4" ht="18" customHeight="1">
      <c r="C83" s="137"/>
    </row>
    <row r="84" spans="3:4" ht="18" customHeight="1">
      <c r="C84" s="184" t="s">
        <v>233</v>
      </c>
      <c r="D84" s="184"/>
    </row>
    <row r="85" spans="3:4" ht="18" customHeight="1">
      <c r="C85" s="134" t="s">
        <v>233</v>
      </c>
      <c r="D85" s="135">
        <v>30</v>
      </c>
    </row>
    <row r="86" spans="3:4" ht="18" customHeight="1">
      <c r="C86" s="137"/>
    </row>
    <row r="87" spans="3:4" ht="18" customHeight="1">
      <c r="C87" s="184" t="s">
        <v>234</v>
      </c>
      <c r="D87" s="184"/>
    </row>
    <row r="88" spans="3:4" ht="18" customHeight="1">
      <c r="C88" s="134" t="s">
        <v>234</v>
      </c>
      <c r="D88" s="135">
        <v>22.5</v>
      </c>
    </row>
    <row r="89" spans="3:4" ht="18" customHeight="1"/>
    <row r="90" spans="3:4" ht="18" customHeight="1">
      <c r="C90" s="184" t="s">
        <v>235</v>
      </c>
      <c r="D90" s="184"/>
    </row>
    <row r="91" spans="3:4" ht="18" customHeight="1">
      <c r="C91" s="134" t="s">
        <v>236</v>
      </c>
      <c r="D91" s="135">
        <v>10</v>
      </c>
    </row>
    <row r="92" spans="3:4" ht="18" customHeight="1"/>
    <row r="93" spans="3:4" ht="18" customHeight="1">
      <c r="C93" s="184" t="s">
        <v>237</v>
      </c>
      <c r="D93" s="184"/>
    </row>
    <row r="94" spans="3:4" ht="18" customHeight="1">
      <c r="C94" s="134" t="s">
        <v>237</v>
      </c>
      <c r="D94" s="135">
        <v>0</v>
      </c>
    </row>
    <row r="95" spans="3:4" ht="18" customHeight="1"/>
    <row r="96" spans="3:4" ht="18" customHeight="1">
      <c r="C96" s="184" t="s">
        <v>238</v>
      </c>
      <c r="D96" s="184"/>
    </row>
    <row r="97" spans="3:4" ht="18" customHeight="1">
      <c r="C97" s="134" t="s">
        <v>238</v>
      </c>
      <c r="D97" s="135">
        <v>0</v>
      </c>
    </row>
    <row r="98" spans="3:4" ht="18" customHeight="1"/>
    <row r="99" spans="3:4" ht="18" customHeight="1">
      <c r="C99" s="184" t="s">
        <v>239</v>
      </c>
      <c r="D99" s="184"/>
    </row>
    <row r="100" spans="3:4" ht="18" customHeight="1">
      <c r="C100" s="134" t="s">
        <v>239</v>
      </c>
      <c r="D100" s="135">
        <v>60</v>
      </c>
    </row>
    <row r="101" spans="3:4" ht="18" customHeight="1"/>
    <row r="102" spans="3:4" ht="18" customHeight="1">
      <c r="C102" s="184" t="s">
        <v>240</v>
      </c>
      <c r="D102" s="184"/>
    </row>
    <row r="103" spans="3:4" ht="18" customHeight="1">
      <c r="C103" s="134" t="s">
        <v>240</v>
      </c>
      <c r="D103" s="135">
        <v>80</v>
      </c>
    </row>
    <row r="105" spans="3:4" ht="27.75" customHeight="1"/>
    <row r="108" spans="3:4" ht="24" customHeight="1"/>
    <row r="111" spans="3:4" ht="24.75" customHeight="1"/>
  </sheetData>
  <mergeCells count="40">
    <mergeCell ref="C4:S4"/>
    <mergeCell ref="C6:D6"/>
    <mergeCell ref="F6:N6"/>
    <mergeCell ref="F7:S13"/>
    <mergeCell ref="C9:D9"/>
    <mergeCell ref="C12:D12"/>
    <mergeCell ref="C15:D15"/>
    <mergeCell ref="F16:S34"/>
    <mergeCell ref="C18:D18"/>
    <mergeCell ref="C21:D21"/>
    <mergeCell ref="C24:D24"/>
    <mergeCell ref="C27:D27"/>
    <mergeCell ref="C30:D30"/>
    <mergeCell ref="C33:D33"/>
    <mergeCell ref="F37:S55"/>
    <mergeCell ref="C39:D39"/>
    <mergeCell ref="C42:D42"/>
    <mergeCell ref="C45:D45"/>
    <mergeCell ref="C48:D48"/>
    <mergeCell ref="C51:D51"/>
    <mergeCell ref="C54:D54"/>
    <mergeCell ref="C81:D81"/>
    <mergeCell ref="C57:D57"/>
    <mergeCell ref="F58:G58"/>
    <mergeCell ref="C60:D60"/>
    <mergeCell ref="F61:G61"/>
    <mergeCell ref="C63:D63"/>
    <mergeCell ref="F64:G64"/>
    <mergeCell ref="C66:D66"/>
    <mergeCell ref="C69:D69"/>
    <mergeCell ref="C72:D72"/>
    <mergeCell ref="C75:D75"/>
    <mergeCell ref="C78:D78"/>
    <mergeCell ref="C102:D102"/>
    <mergeCell ref="C84:D84"/>
    <mergeCell ref="C87:D87"/>
    <mergeCell ref="C90:D90"/>
    <mergeCell ref="C93:D93"/>
    <mergeCell ref="C96:D96"/>
    <mergeCell ref="C99:D9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F5BEB-D630-4A98-8DEB-C3AFBE4003A4}">
  <dimension ref="C4:S106"/>
  <sheetViews>
    <sheetView showGridLines="0" topLeftCell="A82" workbookViewId="0">
      <selection activeCell="J100" sqref="J100"/>
    </sheetView>
  </sheetViews>
  <sheetFormatPr defaultRowHeight="15"/>
  <cols>
    <col min="3" max="3" width="57.85546875" style="145" customWidth="1"/>
    <col min="4" max="4" width="9.140625" style="132"/>
  </cols>
  <sheetData>
    <row r="4" spans="3:19" ht="21.75">
      <c r="C4" s="190" t="s">
        <v>201</v>
      </c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3:19" ht="21.75">
      <c r="C5" s="131"/>
    </row>
    <row r="6" spans="3:19" ht="15" customHeight="1">
      <c r="C6" s="184" t="s">
        <v>202</v>
      </c>
      <c r="D6" s="184"/>
      <c r="F6" s="191"/>
      <c r="G6" s="191"/>
      <c r="H6" s="191"/>
      <c r="I6" s="191"/>
      <c r="J6" s="191"/>
      <c r="K6" s="191"/>
      <c r="L6" s="191"/>
      <c r="M6" s="191"/>
      <c r="N6" s="191"/>
      <c r="O6" s="133"/>
      <c r="P6" s="133"/>
      <c r="Q6" s="133"/>
    </row>
    <row r="7" spans="3:19" ht="15.75" customHeight="1">
      <c r="C7" s="134" t="s">
        <v>202</v>
      </c>
      <c r="D7" s="135">
        <v>0.85</v>
      </c>
      <c r="F7" s="188" t="s">
        <v>203</v>
      </c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</row>
    <row r="8" spans="3:19" ht="15.75" customHeight="1">
      <c r="C8" s="136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</row>
    <row r="9" spans="3:19" ht="15" customHeight="1">
      <c r="C9" s="184" t="s">
        <v>204</v>
      </c>
      <c r="D9" s="184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</row>
    <row r="10" spans="3:19">
      <c r="C10" s="134" t="s">
        <v>205</v>
      </c>
      <c r="D10" s="135">
        <v>0.85</v>
      </c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</row>
    <row r="11" spans="3:19">
      <c r="C11" s="137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</row>
    <row r="12" spans="3:19" ht="15" customHeight="1">
      <c r="C12" s="184" t="s">
        <v>204</v>
      </c>
      <c r="D12" s="184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</row>
    <row r="13" spans="3:19" ht="15.75" thickBot="1">
      <c r="C13" s="138" t="s">
        <v>206</v>
      </c>
      <c r="D13" s="139">
        <v>0.75</v>
      </c>
      <c r="E13" s="140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</row>
    <row r="14" spans="3:19">
      <c r="C14" s="137"/>
    </row>
    <row r="15" spans="3:19" ht="15" customHeight="1">
      <c r="C15" s="184" t="s">
        <v>204</v>
      </c>
      <c r="D15" s="184"/>
    </row>
    <row r="16" spans="3:19" ht="15" customHeight="1">
      <c r="C16" s="134" t="s">
        <v>207</v>
      </c>
      <c r="D16" s="135">
        <v>16.75</v>
      </c>
      <c r="F16" s="188" t="s">
        <v>208</v>
      </c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</row>
    <row r="17" spans="3:19" ht="15" customHeight="1">
      <c r="C17" s="137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</row>
    <row r="18" spans="3:19" ht="30" customHeight="1">
      <c r="C18" s="184" t="s">
        <v>245</v>
      </c>
      <c r="D18" s="184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</row>
    <row r="19" spans="3:19" ht="15" customHeight="1">
      <c r="C19" s="134" t="s">
        <v>207</v>
      </c>
      <c r="D19" s="135">
        <v>6.7</v>
      </c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</row>
    <row r="20" spans="3:19" ht="15" customHeight="1">
      <c r="C20" s="137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</row>
    <row r="21" spans="3:19" ht="22.5" customHeight="1">
      <c r="C21" s="184" t="s">
        <v>246</v>
      </c>
      <c r="D21" s="184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</row>
    <row r="22" spans="3:19" ht="15" customHeight="1">
      <c r="C22" s="134" t="s">
        <v>207</v>
      </c>
      <c r="D22" s="135">
        <v>12.55</v>
      </c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</row>
    <row r="23" spans="3:19" ht="15" customHeight="1">
      <c r="C23" s="137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</row>
    <row r="24" spans="3:19" ht="30" customHeight="1">
      <c r="C24" s="184" t="s">
        <v>212</v>
      </c>
      <c r="D24" s="184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</row>
    <row r="25" spans="3:19" ht="15" customHeight="1">
      <c r="C25" s="134" t="s">
        <v>207</v>
      </c>
      <c r="D25" s="135">
        <v>6.7</v>
      </c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</row>
    <row r="26" spans="3:19" ht="15" customHeight="1">
      <c r="C26" s="137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</row>
    <row r="27" spans="3:19" ht="22.5" customHeight="1">
      <c r="C27" s="184" t="s">
        <v>213</v>
      </c>
      <c r="D27" s="184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</row>
    <row r="28" spans="3:19" ht="15" customHeight="1">
      <c r="C28" s="134" t="s">
        <v>207</v>
      </c>
      <c r="D28" s="135">
        <v>12.55</v>
      </c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</row>
    <row r="29" spans="3:19" ht="15" customHeight="1">
      <c r="C29" s="137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</row>
    <row r="30" spans="3:19" ht="15" customHeight="1">
      <c r="C30" s="184" t="s">
        <v>214</v>
      </c>
      <c r="D30" s="184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</row>
    <row r="31" spans="3:19" ht="15" customHeight="1">
      <c r="C31" s="134" t="s">
        <v>207</v>
      </c>
      <c r="D31" s="135">
        <v>9.1999999999999993</v>
      </c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</row>
    <row r="32" spans="3:19" ht="15" customHeight="1">
      <c r="C32" s="137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</row>
    <row r="33" spans="3:19" ht="30" customHeight="1">
      <c r="C33" s="184" t="s">
        <v>215</v>
      </c>
      <c r="D33" s="184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</row>
    <row r="34" spans="3:19" ht="15" customHeight="1" thickBot="1">
      <c r="C34" s="138" t="s">
        <v>207</v>
      </c>
      <c r="D34" s="139">
        <v>9.1999999999999993</v>
      </c>
      <c r="E34" s="142"/>
      <c r="F34" s="189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</row>
    <row r="35" spans="3:19">
      <c r="C35" s="137"/>
    </row>
    <row r="36" spans="3:19" ht="15" customHeight="1">
      <c r="C36" s="143" t="s">
        <v>216</v>
      </c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</row>
    <row r="37" spans="3:19">
      <c r="C37" s="134" t="s">
        <v>216</v>
      </c>
      <c r="D37" s="135">
        <v>9</v>
      </c>
      <c r="F37" s="186" t="s">
        <v>217</v>
      </c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</row>
    <row r="38" spans="3:19">
      <c r="C38" s="137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</row>
    <row r="39" spans="3:19" ht="30" customHeight="1">
      <c r="C39" s="184" t="s">
        <v>247</v>
      </c>
      <c r="D39" s="184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</row>
    <row r="40" spans="3:19">
      <c r="C40" s="134" t="s">
        <v>216</v>
      </c>
      <c r="D40" s="135">
        <v>3.6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</row>
    <row r="41" spans="3:19">
      <c r="C41" s="137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</row>
    <row r="42" spans="3:19" ht="22.5" customHeight="1">
      <c r="C42" s="184" t="s">
        <v>248</v>
      </c>
      <c r="D42" s="184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</row>
    <row r="43" spans="3:19">
      <c r="C43" s="134" t="s">
        <v>216</v>
      </c>
      <c r="D43" s="135">
        <v>6.75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</row>
    <row r="44" spans="3:19">
      <c r="C44" s="137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</row>
    <row r="45" spans="3:19" ht="30" customHeight="1">
      <c r="C45" s="184" t="s">
        <v>220</v>
      </c>
      <c r="D45" s="184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</row>
    <row r="46" spans="3:19">
      <c r="C46" s="134" t="s">
        <v>216</v>
      </c>
      <c r="D46" s="135">
        <v>3.6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</row>
    <row r="47" spans="3:19">
      <c r="C47" s="137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</row>
    <row r="48" spans="3:19" ht="22.5" customHeight="1">
      <c r="C48" s="184" t="s">
        <v>221</v>
      </c>
      <c r="D48" s="184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</row>
    <row r="49" spans="3:19">
      <c r="C49" s="134" t="s">
        <v>216</v>
      </c>
      <c r="D49" s="135">
        <v>6.75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</row>
    <row r="50" spans="3:19">
      <c r="C50" s="137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</row>
    <row r="51" spans="3:19" ht="22.5" customHeight="1">
      <c r="C51" s="184" t="s">
        <v>222</v>
      </c>
      <c r="D51" s="184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</row>
    <row r="52" spans="3:19">
      <c r="C52" s="134" t="s">
        <v>216</v>
      </c>
      <c r="D52" s="135">
        <v>4.95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</row>
    <row r="53" spans="3:19">
      <c r="C53" s="137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</row>
    <row r="54" spans="3:19" ht="30" customHeight="1">
      <c r="C54" s="184" t="s">
        <v>223</v>
      </c>
      <c r="D54" s="184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</row>
    <row r="55" spans="3:19" ht="15.75" thickBot="1">
      <c r="C55" s="138" t="s">
        <v>216</v>
      </c>
      <c r="D55" s="139">
        <v>4.95</v>
      </c>
      <c r="E55" s="142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</row>
    <row r="56" spans="3:19">
      <c r="C56" s="137"/>
    </row>
    <row r="57" spans="3:19" ht="22.5" customHeight="1">
      <c r="C57" s="184" t="s">
        <v>224</v>
      </c>
      <c r="D57" s="184"/>
    </row>
    <row r="58" spans="3:19">
      <c r="C58" s="134" t="s">
        <v>224</v>
      </c>
      <c r="D58" s="135">
        <v>40</v>
      </c>
    </row>
    <row r="59" spans="3:19">
      <c r="C59" s="137"/>
    </row>
    <row r="60" spans="3:19" ht="22.5" customHeight="1">
      <c r="C60" s="184" t="s">
        <v>225</v>
      </c>
      <c r="D60" s="184"/>
    </row>
    <row r="61" spans="3:19">
      <c r="C61" s="134" t="s">
        <v>225</v>
      </c>
      <c r="D61" s="135">
        <v>30</v>
      </c>
    </row>
    <row r="62" spans="3:19">
      <c r="C62" s="137"/>
    </row>
    <row r="63" spans="3:19" ht="15" customHeight="1">
      <c r="C63" s="184" t="s">
        <v>226</v>
      </c>
      <c r="D63" s="184"/>
    </row>
    <row r="64" spans="3:19">
      <c r="C64" s="134" t="s">
        <v>226</v>
      </c>
      <c r="D64" s="141" t="s">
        <v>210</v>
      </c>
    </row>
    <row r="65" spans="3:4">
      <c r="C65" s="137"/>
    </row>
    <row r="66" spans="3:4" ht="15" customHeight="1">
      <c r="C66" s="184" t="s">
        <v>227</v>
      </c>
      <c r="D66" s="184"/>
    </row>
    <row r="67" spans="3:4">
      <c r="C67" s="134" t="s">
        <v>227</v>
      </c>
      <c r="D67" s="135">
        <v>20</v>
      </c>
    </row>
    <row r="68" spans="3:4">
      <c r="C68" s="137"/>
    </row>
    <row r="69" spans="3:4" ht="37.5" customHeight="1">
      <c r="C69" s="184" t="s">
        <v>249</v>
      </c>
      <c r="D69" s="184"/>
    </row>
    <row r="70" spans="3:4">
      <c r="C70" s="134" t="s">
        <v>249</v>
      </c>
      <c r="D70" s="135">
        <v>16</v>
      </c>
    </row>
    <row r="71" spans="3:4">
      <c r="C71" s="137"/>
    </row>
    <row r="72" spans="3:4" ht="30" customHeight="1">
      <c r="C72" s="184" t="s">
        <v>250</v>
      </c>
      <c r="D72" s="184"/>
    </row>
    <row r="73" spans="3:4">
      <c r="C73" s="134" t="s">
        <v>250</v>
      </c>
      <c r="D73" s="135">
        <v>12</v>
      </c>
    </row>
    <row r="74" spans="3:4">
      <c r="C74" s="137"/>
    </row>
    <row r="75" spans="3:4" ht="37.5" customHeight="1">
      <c r="C75" s="184" t="s">
        <v>251</v>
      </c>
      <c r="D75" s="184"/>
    </row>
    <row r="76" spans="3:4">
      <c r="C76" s="134" t="s">
        <v>251</v>
      </c>
      <c r="D76" s="135">
        <v>30</v>
      </c>
    </row>
    <row r="77" spans="3:4">
      <c r="C77" s="137"/>
    </row>
    <row r="78" spans="3:4" ht="30" customHeight="1">
      <c r="C78" s="184" t="s">
        <v>252</v>
      </c>
      <c r="D78" s="184"/>
    </row>
    <row r="79" spans="3:4">
      <c r="C79" s="134" t="s">
        <v>252</v>
      </c>
      <c r="D79" s="135">
        <v>22.5</v>
      </c>
    </row>
    <row r="80" spans="3:4">
      <c r="C80" s="137"/>
    </row>
    <row r="81" spans="3:4" ht="30" customHeight="1">
      <c r="C81" s="184" t="s">
        <v>253</v>
      </c>
      <c r="D81" s="184"/>
    </row>
    <row r="82" spans="3:4">
      <c r="C82" s="134" t="s">
        <v>253</v>
      </c>
      <c r="D82" s="135">
        <v>20</v>
      </c>
    </row>
    <row r="83" spans="3:4">
      <c r="C83" s="137"/>
    </row>
    <row r="84" spans="3:4" ht="30" customHeight="1">
      <c r="C84" s="184" t="s">
        <v>254</v>
      </c>
      <c r="D84" s="184"/>
    </row>
    <row r="85" spans="3:4">
      <c r="C85" s="134" t="s">
        <v>254</v>
      </c>
      <c r="D85" s="135">
        <v>15</v>
      </c>
    </row>
    <row r="86" spans="3:4">
      <c r="C86" s="137"/>
    </row>
    <row r="87" spans="3:4" ht="30" customHeight="1">
      <c r="C87" s="184" t="s">
        <v>255</v>
      </c>
      <c r="D87" s="184"/>
    </row>
    <row r="88" spans="3:4">
      <c r="C88" s="134" t="s">
        <v>255</v>
      </c>
      <c r="D88" s="135">
        <v>30</v>
      </c>
    </row>
    <row r="89" spans="3:4">
      <c r="C89" s="137"/>
    </row>
    <row r="90" spans="3:4" ht="30" customHeight="1">
      <c r="C90" s="184" t="s">
        <v>256</v>
      </c>
      <c r="D90" s="184"/>
    </row>
    <row r="91" spans="3:4">
      <c r="C91" s="134" t="s">
        <v>256</v>
      </c>
      <c r="D91" s="135">
        <v>22.5</v>
      </c>
    </row>
    <row r="93" spans="3:4" ht="24" customHeight="1">
      <c r="C93" s="184" t="s">
        <v>257</v>
      </c>
      <c r="D93" s="184"/>
    </row>
    <row r="94" spans="3:4">
      <c r="C94" s="134" t="s">
        <v>257</v>
      </c>
      <c r="D94" s="135">
        <v>10</v>
      </c>
    </row>
    <row r="96" spans="3:4" ht="26.25" customHeight="1">
      <c r="C96" s="184" t="s">
        <v>237</v>
      </c>
      <c r="D96" s="184"/>
    </row>
    <row r="97" spans="3:4">
      <c r="C97" s="134" t="s">
        <v>237</v>
      </c>
      <c r="D97" s="135">
        <v>0</v>
      </c>
    </row>
    <row r="99" spans="3:4" ht="27.75" customHeight="1">
      <c r="C99" s="184" t="s">
        <v>258</v>
      </c>
      <c r="D99" s="184"/>
    </row>
    <row r="100" spans="3:4">
      <c r="C100" s="134" t="s">
        <v>258</v>
      </c>
      <c r="D100" s="135">
        <v>0</v>
      </c>
    </row>
    <row r="102" spans="3:4" ht="24" customHeight="1">
      <c r="C102" s="184" t="s">
        <v>239</v>
      </c>
      <c r="D102" s="184"/>
    </row>
    <row r="103" spans="3:4">
      <c r="C103" s="134" t="s">
        <v>239</v>
      </c>
      <c r="D103" s="135">
        <v>60</v>
      </c>
    </row>
    <row r="105" spans="3:4" ht="24.75" customHeight="1">
      <c r="C105" s="184" t="s">
        <v>240</v>
      </c>
      <c r="D105" s="184"/>
    </row>
    <row r="106" spans="3:4">
      <c r="C106" s="134" t="s">
        <v>240</v>
      </c>
      <c r="D106" s="135">
        <v>80</v>
      </c>
    </row>
  </sheetData>
  <mergeCells count="38">
    <mergeCell ref="C4:S4"/>
    <mergeCell ref="C6:D6"/>
    <mergeCell ref="F6:N6"/>
    <mergeCell ref="F7:S13"/>
    <mergeCell ref="C9:D9"/>
    <mergeCell ref="C12:D12"/>
    <mergeCell ref="C15:D15"/>
    <mergeCell ref="F16:S34"/>
    <mergeCell ref="C18:D18"/>
    <mergeCell ref="C21:D21"/>
    <mergeCell ref="C24:D24"/>
    <mergeCell ref="C27:D27"/>
    <mergeCell ref="C30:D30"/>
    <mergeCell ref="C33:D33"/>
    <mergeCell ref="F37:S55"/>
    <mergeCell ref="C39:D39"/>
    <mergeCell ref="C42:D42"/>
    <mergeCell ref="C45:D45"/>
    <mergeCell ref="C48:D48"/>
    <mergeCell ref="C51:D51"/>
    <mergeCell ref="C54:D54"/>
    <mergeCell ref="C90:D90"/>
    <mergeCell ref="C57:D57"/>
    <mergeCell ref="C60:D60"/>
    <mergeCell ref="C63:D63"/>
    <mergeCell ref="C66:D66"/>
    <mergeCell ref="C69:D69"/>
    <mergeCell ref="C72:D72"/>
    <mergeCell ref="C75:D75"/>
    <mergeCell ref="C78:D78"/>
    <mergeCell ref="C81:D81"/>
    <mergeCell ref="C84:D84"/>
    <mergeCell ref="C87:D87"/>
    <mergeCell ref="C93:D93"/>
    <mergeCell ref="C96:D96"/>
    <mergeCell ref="C99:D99"/>
    <mergeCell ref="C102:D102"/>
    <mergeCell ref="C105:D10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C5F62-1ECB-4223-8872-3EF961D3CACC}">
  <sheetPr>
    <tabColor rgb="FF92D050"/>
  </sheetPr>
  <dimension ref="B1:P200"/>
  <sheetViews>
    <sheetView showGridLines="0" workbookViewId="0">
      <selection activeCell="F11" sqref="F11"/>
    </sheetView>
  </sheetViews>
  <sheetFormatPr defaultColWidth="9.140625" defaultRowHeight="16.5"/>
  <cols>
    <col min="1" max="1" width="1.7109375" style="65" customWidth="1"/>
    <col min="2" max="2" width="17.42578125" style="65" customWidth="1"/>
    <col min="3" max="3" width="14.5703125" style="79" hidden="1" customWidth="1"/>
    <col min="4" max="4" width="29.140625" style="79" customWidth="1"/>
    <col min="5" max="5" width="4.5703125" style="79" hidden="1" customWidth="1"/>
    <col min="6" max="6" width="13.85546875" style="79" customWidth="1"/>
    <col min="7" max="7" width="21.140625" style="79" customWidth="1"/>
    <col min="8" max="8" width="18.42578125" style="79" customWidth="1"/>
    <col min="9" max="9" width="21.140625" style="79" customWidth="1"/>
    <col min="10" max="10" width="13.85546875" style="79" customWidth="1"/>
    <col min="11" max="11" width="13.42578125" style="79" customWidth="1"/>
    <col min="12" max="12" width="16" style="79" customWidth="1"/>
    <col min="13" max="13" width="12.5703125" style="79" customWidth="1"/>
    <col min="14" max="15" width="37.5703125" style="65" customWidth="1"/>
    <col min="16" max="16" width="9.140625" style="65"/>
    <col min="17" max="17" width="41.7109375" style="65" bestFit="1" customWidth="1"/>
    <col min="18" max="16384" width="9.140625" style="65"/>
  </cols>
  <sheetData>
    <row r="1" spans="2:16" s="40" customFormat="1" ht="20.25">
      <c r="C1" s="41"/>
      <c r="D1" s="41" t="s">
        <v>102</v>
      </c>
      <c r="E1" s="42"/>
      <c r="F1" s="42"/>
      <c r="G1" s="42"/>
      <c r="H1" s="42"/>
      <c r="I1" s="42"/>
      <c r="J1" s="42"/>
      <c r="K1" s="42"/>
      <c r="L1" s="42"/>
      <c r="M1" s="42"/>
    </row>
    <row r="2" spans="2:16" s="40" customFormat="1" ht="17.25">
      <c r="C2" s="43"/>
      <c r="D2" s="43" t="str">
        <f>'[6]1.Identificação'!F9</f>
        <v>MTS - Metro, Transportes do Sul, S.A.</v>
      </c>
      <c r="E2" s="44"/>
      <c r="F2" s="44"/>
      <c r="G2" s="45"/>
      <c r="H2" s="44"/>
      <c r="I2" s="46" t="s">
        <v>103</v>
      </c>
      <c r="J2" s="44"/>
      <c r="K2" s="45"/>
      <c r="L2" s="44"/>
      <c r="M2" s="44"/>
    </row>
    <row r="3" spans="2:16" s="40" customFormat="1">
      <c r="C3" s="47"/>
      <c r="D3" s="47" t="str">
        <f>+'[6]1.Identificação'!C6&amp;" "&amp;'[6]1.Identificação'!E6</f>
        <v>Ano a que reporta a informação: 2023</v>
      </c>
      <c r="E3" s="48"/>
      <c r="F3" s="48"/>
      <c r="G3" s="48"/>
      <c r="H3" s="48"/>
      <c r="I3" s="48"/>
      <c r="J3" s="48"/>
      <c r="K3" s="48"/>
      <c r="L3" s="48"/>
      <c r="M3" s="48"/>
      <c r="P3" s="49"/>
    </row>
    <row r="4" spans="2:16" s="40" customFormat="1" ht="16.5" customHeight="1">
      <c r="B4" s="50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</row>
    <row r="5" spans="2:16" s="40" customFormat="1" ht="31.5" customHeight="1">
      <c r="B5" s="200" t="s">
        <v>104</v>
      </c>
      <c r="C5" s="202" t="s">
        <v>105</v>
      </c>
      <c r="D5" s="202" t="s">
        <v>106</v>
      </c>
      <c r="E5" s="202" t="s">
        <v>107</v>
      </c>
      <c r="F5" s="202" t="s">
        <v>108</v>
      </c>
      <c r="G5" s="194" t="s">
        <v>109</v>
      </c>
      <c r="H5" s="195"/>
      <c r="I5" s="192" t="s">
        <v>110</v>
      </c>
      <c r="J5" s="193"/>
      <c r="K5" s="194" t="s">
        <v>111</v>
      </c>
      <c r="L5" s="195"/>
      <c r="M5" s="196" t="s">
        <v>112</v>
      </c>
      <c r="N5" s="198" t="s">
        <v>5</v>
      </c>
    </row>
    <row r="6" spans="2:16" s="40" customFormat="1" ht="42.75">
      <c r="B6" s="201"/>
      <c r="C6" s="203"/>
      <c r="D6" s="203"/>
      <c r="E6" s="203"/>
      <c r="F6" s="203"/>
      <c r="G6" s="51" t="s">
        <v>113</v>
      </c>
      <c r="H6" s="51" t="s">
        <v>114</v>
      </c>
      <c r="I6" s="51" t="s">
        <v>113</v>
      </c>
      <c r="J6" s="51" t="s">
        <v>114</v>
      </c>
      <c r="K6" s="51" t="s">
        <v>115</v>
      </c>
      <c r="L6" s="51" t="s">
        <v>116</v>
      </c>
      <c r="M6" s="197"/>
      <c r="N6" s="199"/>
    </row>
    <row r="7" spans="2:16" s="40" customFormat="1" ht="16.5" customHeight="1">
      <c r="B7" s="52"/>
      <c r="C7" s="53"/>
      <c r="D7" s="53"/>
      <c r="E7" s="53"/>
      <c r="F7" s="53"/>
      <c r="G7" s="53"/>
      <c r="H7" s="53"/>
      <c r="I7" s="53"/>
      <c r="J7" s="54"/>
      <c r="K7" s="55">
        <f>SUM(K8:K367)</f>
        <v>23</v>
      </c>
      <c r="L7" s="55">
        <f>SUM(L8:L367)</f>
        <v>332</v>
      </c>
      <c r="M7" s="56">
        <f>SUM(M8:M367)</f>
        <v>1</v>
      </c>
      <c r="N7" s="57"/>
    </row>
    <row r="8" spans="2:16" ht="16.5" customHeight="1">
      <c r="B8" s="58" t="s">
        <v>117</v>
      </c>
      <c r="C8" s="59" t="s">
        <v>118</v>
      </c>
      <c r="D8" s="59" t="s">
        <v>119</v>
      </c>
      <c r="E8" s="59" t="s">
        <v>120</v>
      </c>
      <c r="F8" s="60">
        <v>2005</v>
      </c>
      <c r="G8" s="61" t="s">
        <v>121</v>
      </c>
      <c r="H8" s="62">
        <v>505014971</v>
      </c>
      <c r="I8" s="61" t="s">
        <v>121</v>
      </c>
      <c r="J8" s="62">
        <v>505014971</v>
      </c>
      <c r="K8" s="63">
        <v>23</v>
      </c>
      <c r="L8" s="63">
        <v>332</v>
      </c>
      <c r="M8" s="63">
        <v>1</v>
      </c>
      <c r="N8" s="64" t="s">
        <v>200</v>
      </c>
    </row>
    <row r="9" spans="2:16" ht="16.5" customHeight="1">
      <c r="B9" s="58"/>
      <c r="C9" s="59" t="str">
        <f t="shared" ref="C9:C72" si="0">IF(B9="","","Elétrica")</f>
        <v/>
      </c>
      <c r="D9" s="59"/>
      <c r="E9" s="59" t="str">
        <f t="shared" ref="E9:E72" si="1">IF(B9="","","Automotoras")</f>
        <v/>
      </c>
      <c r="F9" s="60"/>
      <c r="G9" s="61"/>
      <c r="H9" s="62"/>
      <c r="I9" s="61"/>
      <c r="J9" s="62"/>
      <c r="K9" s="63"/>
      <c r="L9" s="63"/>
      <c r="M9" s="66"/>
      <c r="N9" s="64"/>
    </row>
    <row r="10" spans="2:16" ht="16.5" customHeight="1">
      <c r="B10" s="58"/>
      <c r="C10" s="59" t="str">
        <f t="shared" si="0"/>
        <v/>
      </c>
      <c r="D10" s="59"/>
      <c r="E10" s="59" t="str">
        <f t="shared" si="1"/>
        <v/>
      </c>
      <c r="F10" s="60"/>
      <c r="G10" s="61"/>
      <c r="H10" s="62"/>
      <c r="I10" s="61"/>
      <c r="J10" s="62"/>
      <c r="K10" s="67"/>
      <c r="L10" s="63"/>
      <c r="M10" s="66"/>
      <c r="N10" s="64"/>
    </row>
    <row r="11" spans="2:16" ht="16.5" customHeight="1">
      <c r="B11" s="58"/>
      <c r="C11" s="59" t="str">
        <f t="shared" si="0"/>
        <v/>
      </c>
      <c r="D11" s="59"/>
      <c r="E11" s="59" t="str">
        <f t="shared" si="1"/>
        <v/>
      </c>
      <c r="F11" s="60"/>
      <c r="G11" s="61"/>
      <c r="H11" s="62"/>
      <c r="I11" s="61"/>
      <c r="J11" s="62"/>
      <c r="K11" s="67"/>
      <c r="L11" s="63"/>
      <c r="M11" s="66"/>
      <c r="N11" s="68"/>
    </row>
    <row r="12" spans="2:16" ht="16.5" customHeight="1">
      <c r="B12" s="58"/>
      <c r="C12" s="59" t="str">
        <f t="shared" si="0"/>
        <v/>
      </c>
      <c r="D12" s="59"/>
      <c r="E12" s="59" t="str">
        <f t="shared" si="1"/>
        <v/>
      </c>
      <c r="F12" s="60"/>
      <c r="G12" s="61"/>
      <c r="H12" s="62"/>
      <c r="I12" s="61"/>
      <c r="J12" s="62"/>
      <c r="K12" s="67"/>
      <c r="L12" s="67"/>
      <c r="M12" s="66"/>
      <c r="N12" s="68"/>
    </row>
    <row r="13" spans="2:16" ht="16.5" customHeight="1">
      <c r="B13" s="58"/>
      <c r="C13" s="59" t="str">
        <f t="shared" si="0"/>
        <v/>
      </c>
      <c r="D13" s="59"/>
      <c r="E13" s="59" t="str">
        <f t="shared" si="1"/>
        <v/>
      </c>
      <c r="F13" s="60"/>
      <c r="G13" s="61"/>
      <c r="H13" s="62"/>
      <c r="I13" s="61"/>
      <c r="J13" s="62"/>
      <c r="K13" s="67"/>
      <c r="L13" s="63"/>
      <c r="M13" s="66"/>
      <c r="N13" s="69"/>
    </row>
    <row r="14" spans="2:16" ht="16.5" customHeight="1">
      <c r="B14" s="58"/>
      <c r="C14" s="59" t="str">
        <f t="shared" si="0"/>
        <v/>
      </c>
      <c r="D14" s="59"/>
      <c r="E14" s="59" t="str">
        <f t="shared" si="1"/>
        <v/>
      </c>
      <c r="F14" s="60"/>
      <c r="G14" s="61"/>
      <c r="H14" s="62"/>
      <c r="I14" s="61"/>
      <c r="J14" s="62"/>
      <c r="K14" s="63"/>
      <c r="L14" s="63"/>
      <c r="M14" s="66"/>
      <c r="N14" s="64"/>
    </row>
    <row r="15" spans="2:16" ht="16.5" customHeight="1">
      <c r="B15" s="58"/>
      <c r="C15" s="59" t="str">
        <f t="shared" si="0"/>
        <v/>
      </c>
      <c r="D15" s="59"/>
      <c r="E15" s="59" t="str">
        <f t="shared" si="1"/>
        <v/>
      </c>
      <c r="F15" s="60"/>
      <c r="G15" s="61"/>
      <c r="H15" s="62"/>
      <c r="I15" s="61"/>
      <c r="J15" s="62"/>
      <c r="K15" s="67"/>
      <c r="L15" s="63"/>
      <c r="M15" s="66"/>
      <c r="N15" s="64"/>
    </row>
    <row r="16" spans="2:16" ht="16.5" customHeight="1">
      <c r="B16" s="58"/>
      <c r="C16" s="59" t="str">
        <f t="shared" si="0"/>
        <v/>
      </c>
      <c r="D16" s="59"/>
      <c r="E16" s="59" t="str">
        <f t="shared" si="1"/>
        <v/>
      </c>
      <c r="F16" s="60"/>
      <c r="G16" s="61"/>
      <c r="H16" s="62"/>
      <c r="I16" s="61"/>
      <c r="J16" s="62"/>
      <c r="K16" s="67"/>
      <c r="L16" s="63"/>
      <c r="M16" s="66"/>
      <c r="N16" s="64"/>
    </row>
    <row r="17" spans="2:14" ht="16.5" customHeight="1">
      <c r="B17" s="58"/>
      <c r="C17" s="59" t="str">
        <f t="shared" si="0"/>
        <v/>
      </c>
      <c r="D17" s="59"/>
      <c r="E17" s="59" t="str">
        <f t="shared" si="1"/>
        <v/>
      </c>
      <c r="F17" s="60"/>
      <c r="G17" s="61"/>
      <c r="H17" s="62"/>
      <c r="I17" s="61"/>
      <c r="J17" s="62"/>
      <c r="K17" s="63"/>
      <c r="L17" s="63"/>
      <c r="M17" s="66"/>
      <c r="N17" s="64"/>
    </row>
    <row r="18" spans="2:14" ht="16.5" customHeight="1">
      <c r="B18" s="58"/>
      <c r="C18" s="59" t="str">
        <f t="shared" si="0"/>
        <v/>
      </c>
      <c r="D18" s="59"/>
      <c r="E18" s="59" t="str">
        <f t="shared" si="1"/>
        <v/>
      </c>
      <c r="F18" s="60"/>
      <c r="G18" s="61"/>
      <c r="H18" s="62"/>
      <c r="I18" s="61"/>
      <c r="J18" s="62"/>
      <c r="K18" s="67"/>
      <c r="L18" s="67"/>
      <c r="M18" s="66"/>
      <c r="N18" s="64"/>
    </row>
    <row r="19" spans="2:14" ht="16.5" customHeight="1">
      <c r="B19" s="58"/>
      <c r="C19" s="59" t="str">
        <f t="shared" si="0"/>
        <v/>
      </c>
      <c r="D19" s="59"/>
      <c r="E19" s="59" t="str">
        <f t="shared" si="1"/>
        <v/>
      </c>
      <c r="F19" s="60"/>
      <c r="G19" s="61"/>
      <c r="H19" s="62"/>
      <c r="I19" s="61"/>
      <c r="J19" s="62"/>
      <c r="K19" s="67"/>
      <c r="L19" s="67"/>
      <c r="M19" s="66"/>
      <c r="N19" s="64"/>
    </row>
    <row r="20" spans="2:14" ht="16.5" customHeight="1">
      <c r="B20" s="58"/>
      <c r="C20" s="59" t="str">
        <f t="shared" si="0"/>
        <v/>
      </c>
      <c r="D20" s="59"/>
      <c r="E20" s="59" t="str">
        <f t="shared" si="1"/>
        <v/>
      </c>
      <c r="F20" s="60"/>
      <c r="G20" s="61"/>
      <c r="H20" s="62"/>
      <c r="I20" s="61"/>
      <c r="J20" s="62"/>
      <c r="K20" s="67"/>
      <c r="L20" s="67"/>
      <c r="M20" s="66"/>
      <c r="N20" s="64"/>
    </row>
    <row r="21" spans="2:14" ht="16.5" customHeight="1">
      <c r="B21" s="58"/>
      <c r="C21" s="59" t="str">
        <f t="shared" si="0"/>
        <v/>
      </c>
      <c r="D21" s="59"/>
      <c r="E21" s="59" t="str">
        <f t="shared" si="1"/>
        <v/>
      </c>
      <c r="F21" s="60"/>
      <c r="G21" s="61"/>
      <c r="H21" s="62"/>
      <c r="I21" s="61"/>
      <c r="J21" s="62"/>
      <c r="K21" s="67"/>
      <c r="L21" s="67"/>
      <c r="M21" s="66"/>
      <c r="N21" s="68"/>
    </row>
    <row r="22" spans="2:14" ht="16.5" customHeight="1">
      <c r="B22" s="58"/>
      <c r="C22" s="59" t="str">
        <f t="shared" si="0"/>
        <v/>
      </c>
      <c r="D22" s="59"/>
      <c r="E22" s="59" t="str">
        <f t="shared" si="1"/>
        <v/>
      </c>
      <c r="F22" s="60"/>
      <c r="G22" s="61"/>
      <c r="H22" s="62"/>
      <c r="I22" s="61"/>
      <c r="J22" s="62"/>
      <c r="K22" s="67"/>
      <c r="L22" s="67"/>
      <c r="M22" s="66"/>
      <c r="N22" s="68"/>
    </row>
    <row r="23" spans="2:14" ht="16.5" customHeight="1">
      <c r="B23" s="58"/>
      <c r="C23" s="59" t="str">
        <f t="shared" si="0"/>
        <v/>
      </c>
      <c r="D23" s="59"/>
      <c r="E23" s="59" t="str">
        <f t="shared" si="1"/>
        <v/>
      </c>
      <c r="F23" s="60"/>
      <c r="G23" s="61"/>
      <c r="H23" s="62"/>
      <c r="I23" s="61"/>
      <c r="J23" s="62"/>
      <c r="K23" s="67"/>
      <c r="L23" s="67"/>
      <c r="M23" s="66"/>
      <c r="N23" s="68"/>
    </row>
    <row r="24" spans="2:14" ht="16.5" customHeight="1">
      <c r="B24" s="58"/>
      <c r="C24" s="59" t="str">
        <f t="shared" si="0"/>
        <v/>
      </c>
      <c r="D24" s="59"/>
      <c r="E24" s="59" t="str">
        <f t="shared" si="1"/>
        <v/>
      </c>
      <c r="F24" s="60"/>
      <c r="G24" s="61"/>
      <c r="H24" s="62"/>
      <c r="I24" s="61"/>
      <c r="J24" s="62"/>
      <c r="K24" s="67"/>
      <c r="L24" s="67"/>
      <c r="M24" s="66"/>
      <c r="N24" s="64"/>
    </row>
    <row r="25" spans="2:14" ht="16.5" customHeight="1">
      <c r="B25" s="58"/>
      <c r="C25" s="59" t="str">
        <f t="shared" si="0"/>
        <v/>
      </c>
      <c r="D25" s="59"/>
      <c r="E25" s="59" t="str">
        <f t="shared" si="1"/>
        <v/>
      </c>
      <c r="F25" s="60"/>
      <c r="G25" s="61"/>
      <c r="H25" s="62"/>
      <c r="I25" s="61"/>
      <c r="J25" s="62"/>
      <c r="K25" s="67"/>
      <c r="L25" s="63"/>
      <c r="M25" s="66"/>
      <c r="N25" s="64"/>
    </row>
    <row r="26" spans="2:14" ht="16.5" customHeight="1">
      <c r="B26" s="58"/>
      <c r="C26" s="59" t="str">
        <f t="shared" si="0"/>
        <v/>
      </c>
      <c r="D26" s="59"/>
      <c r="E26" s="59" t="str">
        <f t="shared" si="1"/>
        <v/>
      </c>
      <c r="F26" s="60"/>
      <c r="G26" s="61"/>
      <c r="H26" s="62"/>
      <c r="I26" s="61"/>
      <c r="J26" s="62"/>
      <c r="K26" s="67"/>
      <c r="L26" s="63"/>
      <c r="M26" s="66"/>
      <c r="N26" s="69"/>
    </row>
    <row r="27" spans="2:14" ht="16.5" customHeight="1">
      <c r="B27" s="58"/>
      <c r="C27" s="59" t="str">
        <f t="shared" si="0"/>
        <v/>
      </c>
      <c r="D27" s="59"/>
      <c r="E27" s="59" t="str">
        <f t="shared" si="1"/>
        <v/>
      </c>
      <c r="F27" s="60"/>
      <c r="G27" s="61"/>
      <c r="H27" s="62"/>
      <c r="I27" s="61"/>
      <c r="J27" s="62"/>
      <c r="K27" s="67"/>
      <c r="L27" s="67"/>
      <c r="M27" s="66"/>
      <c r="N27" s="64"/>
    </row>
    <row r="28" spans="2:14" ht="16.5" customHeight="1">
      <c r="B28" s="58"/>
      <c r="C28" s="59" t="str">
        <f t="shared" si="0"/>
        <v/>
      </c>
      <c r="D28" s="59"/>
      <c r="E28" s="59" t="str">
        <f t="shared" si="1"/>
        <v/>
      </c>
      <c r="F28" s="60"/>
      <c r="G28" s="61"/>
      <c r="H28" s="62"/>
      <c r="I28" s="61"/>
      <c r="J28" s="62"/>
      <c r="K28" s="67"/>
      <c r="L28" s="63"/>
      <c r="M28" s="66"/>
      <c r="N28" s="64"/>
    </row>
    <row r="29" spans="2:14" ht="16.5" customHeight="1">
      <c r="B29" s="58"/>
      <c r="C29" s="59" t="str">
        <f t="shared" si="0"/>
        <v/>
      </c>
      <c r="D29" s="59"/>
      <c r="E29" s="59" t="str">
        <f t="shared" si="1"/>
        <v/>
      </c>
      <c r="F29" s="60"/>
      <c r="G29" s="61"/>
      <c r="H29" s="62"/>
      <c r="I29" s="61"/>
      <c r="J29" s="62"/>
      <c r="K29" s="67"/>
      <c r="L29" s="63"/>
      <c r="M29" s="66"/>
      <c r="N29" s="64"/>
    </row>
    <row r="30" spans="2:14" ht="16.5" customHeight="1">
      <c r="B30" s="58"/>
      <c r="C30" s="59" t="str">
        <f t="shared" si="0"/>
        <v/>
      </c>
      <c r="D30" s="59"/>
      <c r="E30" s="59" t="str">
        <f t="shared" si="1"/>
        <v/>
      </c>
      <c r="F30" s="60"/>
      <c r="G30" s="61"/>
      <c r="H30" s="62"/>
      <c r="I30" s="61"/>
      <c r="J30" s="62"/>
      <c r="K30" s="67"/>
      <c r="L30" s="63"/>
      <c r="M30" s="66"/>
      <c r="N30" s="64"/>
    </row>
    <row r="31" spans="2:14" ht="16.5" customHeight="1">
      <c r="B31" s="58"/>
      <c r="C31" s="59" t="str">
        <f t="shared" si="0"/>
        <v/>
      </c>
      <c r="D31" s="59"/>
      <c r="E31" s="59" t="str">
        <f t="shared" si="1"/>
        <v/>
      </c>
      <c r="F31" s="60"/>
      <c r="G31" s="61"/>
      <c r="H31" s="62"/>
      <c r="I31" s="61"/>
      <c r="J31" s="62"/>
      <c r="K31" s="67"/>
      <c r="L31" s="67"/>
      <c r="M31" s="66"/>
      <c r="N31" s="64"/>
    </row>
    <row r="32" spans="2:14" ht="16.5" customHeight="1">
      <c r="B32" s="58"/>
      <c r="C32" s="59" t="str">
        <f t="shared" si="0"/>
        <v/>
      </c>
      <c r="D32" s="59"/>
      <c r="E32" s="59" t="str">
        <f t="shared" si="1"/>
        <v/>
      </c>
      <c r="F32" s="60"/>
      <c r="G32" s="61"/>
      <c r="H32" s="62"/>
      <c r="I32" s="61"/>
      <c r="J32" s="62"/>
      <c r="K32" s="67"/>
      <c r="L32" s="67"/>
      <c r="M32" s="66"/>
      <c r="N32" s="64"/>
    </row>
    <row r="33" spans="2:14" ht="16.5" customHeight="1">
      <c r="B33" s="58"/>
      <c r="C33" s="59" t="str">
        <f t="shared" si="0"/>
        <v/>
      </c>
      <c r="D33" s="59"/>
      <c r="E33" s="59" t="str">
        <f t="shared" si="1"/>
        <v/>
      </c>
      <c r="F33" s="60"/>
      <c r="G33" s="61"/>
      <c r="H33" s="62"/>
      <c r="I33" s="61"/>
      <c r="J33" s="62"/>
      <c r="K33" s="67"/>
      <c r="L33" s="67"/>
      <c r="M33" s="66"/>
      <c r="N33" s="64"/>
    </row>
    <row r="34" spans="2:14" ht="16.5" customHeight="1">
      <c r="B34" s="58"/>
      <c r="C34" s="59" t="str">
        <f t="shared" si="0"/>
        <v/>
      </c>
      <c r="D34" s="59"/>
      <c r="E34" s="59" t="str">
        <f t="shared" si="1"/>
        <v/>
      </c>
      <c r="F34" s="60"/>
      <c r="G34" s="61"/>
      <c r="H34" s="62"/>
      <c r="I34" s="61"/>
      <c r="J34" s="62"/>
      <c r="K34" s="67"/>
      <c r="L34" s="67"/>
      <c r="M34" s="66"/>
      <c r="N34" s="64"/>
    </row>
    <row r="35" spans="2:14" ht="16.5" customHeight="1">
      <c r="B35" s="58"/>
      <c r="C35" s="59" t="str">
        <f t="shared" si="0"/>
        <v/>
      </c>
      <c r="D35" s="59"/>
      <c r="E35" s="59" t="str">
        <f t="shared" si="1"/>
        <v/>
      </c>
      <c r="F35" s="60"/>
      <c r="G35" s="61"/>
      <c r="H35" s="62"/>
      <c r="I35" s="61"/>
      <c r="J35" s="62"/>
      <c r="K35" s="67"/>
      <c r="L35" s="67"/>
      <c r="M35" s="66"/>
      <c r="N35" s="68"/>
    </row>
    <row r="36" spans="2:14" ht="16.5" customHeight="1">
      <c r="B36" s="58"/>
      <c r="C36" s="59" t="str">
        <f t="shared" si="0"/>
        <v/>
      </c>
      <c r="D36" s="59"/>
      <c r="E36" s="59" t="str">
        <f t="shared" si="1"/>
        <v/>
      </c>
      <c r="F36" s="60"/>
      <c r="G36" s="61"/>
      <c r="H36" s="62"/>
      <c r="I36" s="61"/>
      <c r="J36" s="62"/>
      <c r="K36" s="67"/>
      <c r="L36" s="67"/>
      <c r="M36" s="66"/>
      <c r="N36" s="64"/>
    </row>
    <row r="37" spans="2:14" ht="16.5" customHeight="1">
      <c r="B37" s="58"/>
      <c r="C37" s="59" t="str">
        <f t="shared" si="0"/>
        <v/>
      </c>
      <c r="D37" s="59"/>
      <c r="E37" s="59" t="str">
        <f t="shared" si="1"/>
        <v/>
      </c>
      <c r="F37" s="60"/>
      <c r="G37" s="61"/>
      <c r="H37" s="62"/>
      <c r="I37" s="61"/>
      <c r="J37" s="62"/>
      <c r="K37" s="67"/>
      <c r="L37" s="67"/>
      <c r="M37" s="66"/>
      <c r="N37" s="64"/>
    </row>
    <row r="38" spans="2:14" ht="16.5" customHeight="1">
      <c r="B38" s="58"/>
      <c r="C38" s="59" t="str">
        <f t="shared" si="0"/>
        <v/>
      </c>
      <c r="D38" s="59"/>
      <c r="E38" s="59" t="str">
        <f t="shared" si="1"/>
        <v/>
      </c>
      <c r="F38" s="60"/>
      <c r="G38" s="61"/>
      <c r="H38" s="62"/>
      <c r="I38" s="61"/>
      <c r="J38" s="62"/>
      <c r="K38" s="67"/>
      <c r="L38" s="67"/>
      <c r="M38" s="66"/>
      <c r="N38" s="68"/>
    </row>
    <row r="39" spans="2:14" ht="16.5" customHeight="1">
      <c r="B39" s="58"/>
      <c r="C39" s="59" t="str">
        <f t="shared" si="0"/>
        <v/>
      </c>
      <c r="D39" s="59"/>
      <c r="E39" s="59" t="str">
        <f t="shared" si="1"/>
        <v/>
      </c>
      <c r="F39" s="60"/>
      <c r="G39" s="61"/>
      <c r="H39" s="62"/>
      <c r="I39" s="61"/>
      <c r="J39" s="62"/>
      <c r="K39" s="67"/>
      <c r="L39" s="67"/>
      <c r="M39" s="66"/>
      <c r="N39" s="64"/>
    </row>
    <row r="40" spans="2:14" ht="16.5" customHeight="1">
      <c r="B40" s="58"/>
      <c r="C40" s="59" t="str">
        <f t="shared" si="0"/>
        <v/>
      </c>
      <c r="D40" s="59"/>
      <c r="E40" s="59" t="str">
        <f t="shared" si="1"/>
        <v/>
      </c>
      <c r="F40" s="60"/>
      <c r="G40" s="61"/>
      <c r="H40" s="62"/>
      <c r="I40" s="61"/>
      <c r="J40" s="62"/>
      <c r="K40" s="67"/>
      <c r="L40" s="67"/>
      <c r="M40" s="66"/>
      <c r="N40" s="68"/>
    </row>
    <row r="41" spans="2:14" ht="16.5" customHeight="1">
      <c r="B41" s="58"/>
      <c r="C41" s="59" t="str">
        <f t="shared" si="0"/>
        <v/>
      </c>
      <c r="D41" s="59"/>
      <c r="E41" s="59" t="str">
        <f t="shared" si="1"/>
        <v/>
      </c>
      <c r="F41" s="60"/>
      <c r="G41" s="61"/>
      <c r="H41" s="62"/>
      <c r="I41" s="61"/>
      <c r="J41" s="62"/>
      <c r="K41" s="67"/>
      <c r="L41" s="67"/>
      <c r="M41" s="66"/>
      <c r="N41" s="68"/>
    </row>
    <row r="42" spans="2:14" ht="16.5" customHeight="1">
      <c r="B42" s="58"/>
      <c r="C42" s="59" t="str">
        <f t="shared" si="0"/>
        <v/>
      </c>
      <c r="D42" s="59"/>
      <c r="E42" s="59" t="str">
        <f t="shared" si="1"/>
        <v/>
      </c>
      <c r="F42" s="60"/>
      <c r="G42" s="61"/>
      <c r="H42" s="62"/>
      <c r="I42" s="61"/>
      <c r="J42" s="62"/>
      <c r="K42" s="67"/>
      <c r="L42" s="67"/>
      <c r="M42" s="66"/>
      <c r="N42" s="64"/>
    </row>
    <row r="43" spans="2:14" ht="16.5" customHeight="1">
      <c r="B43" s="58"/>
      <c r="C43" s="59" t="str">
        <f t="shared" si="0"/>
        <v/>
      </c>
      <c r="D43" s="59"/>
      <c r="E43" s="59" t="str">
        <f t="shared" si="1"/>
        <v/>
      </c>
      <c r="F43" s="60"/>
      <c r="G43" s="61"/>
      <c r="H43" s="62"/>
      <c r="I43" s="61"/>
      <c r="J43" s="62"/>
      <c r="K43" s="67"/>
      <c r="L43" s="67"/>
      <c r="M43" s="66"/>
      <c r="N43" s="64"/>
    </row>
    <row r="44" spans="2:14" ht="16.5" customHeight="1">
      <c r="B44" s="58"/>
      <c r="C44" s="59" t="str">
        <f t="shared" si="0"/>
        <v/>
      </c>
      <c r="D44" s="59"/>
      <c r="E44" s="59" t="str">
        <f t="shared" si="1"/>
        <v/>
      </c>
      <c r="F44" s="60"/>
      <c r="G44" s="61"/>
      <c r="H44" s="62"/>
      <c r="I44" s="61"/>
      <c r="J44" s="62"/>
      <c r="K44" s="67"/>
      <c r="L44" s="67"/>
      <c r="M44" s="66"/>
      <c r="N44" s="64"/>
    </row>
    <row r="45" spans="2:14">
      <c r="B45" s="58"/>
      <c r="C45" s="59" t="str">
        <f t="shared" si="0"/>
        <v/>
      </c>
      <c r="D45" s="59"/>
      <c r="E45" s="59" t="str">
        <f t="shared" si="1"/>
        <v/>
      </c>
      <c r="F45" s="60"/>
      <c r="G45" s="61"/>
      <c r="H45" s="62"/>
      <c r="I45" s="61"/>
      <c r="J45" s="62"/>
      <c r="K45" s="67"/>
      <c r="L45" s="67"/>
      <c r="M45" s="66"/>
      <c r="N45" s="68"/>
    </row>
    <row r="46" spans="2:14">
      <c r="B46" s="58"/>
      <c r="C46" s="59" t="str">
        <f t="shared" si="0"/>
        <v/>
      </c>
      <c r="D46" s="59"/>
      <c r="E46" s="59" t="str">
        <f t="shared" si="1"/>
        <v/>
      </c>
      <c r="F46" s="60"/>
      <c r="G46" s="61"/>
      <c r="H46" s="62"/>
      <c r="I46" s="61"/>
      <c r="J46" s="62"/>
      <c r="K46" s="67"/>
      <c r="L46" s="67"/>
      <c r="M46" s="66"/>
      <c r="N46" s="68"/>
    </row>
    <row r="47" spans="2:14">
      <c r="B47" s="58"/>
      <c r="C47" s="59" t="str">
        <f t="shared" si="0"/>
        <v/>
      </c>
      <c r="D47" s="59"/>
      <c r="E47" s="59" t="str">
        <f t="shared" si="1"/>
        <v/>
      </c>
      <c r="F47" s="60"/>
      <c r="G47" s="61"/>
      <c r="H47" s="62"/>
      <c r="I47" s="61"/>
      <c r="J47" s="62"/>
      <c r="K47" s="67"/>
      <c r="L47" s="63"/>
      <c r="M47" s="66"/>
      <c r="N47" s="68"/>
    </row>
    <row r="48" spans="2:14">
      <c r="B48" s="58"/>
      <c r="C48" s="59" t="str">
        <f t="shared" si="0"/>
        <v/>
      </c>
      <c r="D48" s="59"/>
      <c r="E48" s="59" t="str">
        <f t="shared" si="1"/>
        <v/>
      </c>
      <c r="F48" s="60"/>
      <c r="G48" s="61"/>
      <c r="H48" s="62"/>
      <c r="I48" s="61"/>
      <c r="J48" s="62"/>
      <c r="K48" s="67"/>
      <c r="L48" s="67"/>
      <c r="M48" s="66"/>
      <c r="N48" s="64"/>
    </row>
    <row r="49" spans="2:14">
      <c r="B49" s="58"/>
      <c r="C49" s="59" t="str">
        <f t="shared" si="0"/>
        <v/>
      </c>
      <c r="D49" s="59"/>
      <c r="E49" s="59" t="str">
        <f t="shared" si="1"/>
        <v/>
      </c>
      <c r="F49" s="60"/>
      <c r="G49" s="61"/>
      <c r="H49" s="62"/>
      <c r="I49" s="61"/>
      <c r="J49" s="62"/>
      <c r="K49" s="67"/>
      <c r="L49" s="67"/>
      <c r="M49" s="66"/>
      <c r="N49" s="64"/>
    </row>
    <row r="50" spans="2:14">
      <c r="B50" s="58"/>
      <c r="C50" s="59" t="str">
        <f t="shared" si="0"/>
        <v/>
      </c>
      <c r="D50" s="59"/>
      <c r="E50" s="59" t="str">
        <f t="shared" si="1"/>
        <v/>
      </c>
      <c r="F50" s="60"/>
      <c r="G50" s="61"/>
      <c r="H50" s="62"/>
      <c r="I50" s="61"/>
      <c r="J50" s="62"/>
      <c r="K50" s="67"/>
      <c r="L50" s="63"/>
      <c r="M50" s="66"/>
      <c r="N50" s="68"/>
    </row>
    <row r="51" spans="2:14">
      <c r="B51" s="58"/>
      <c r="C51" s="59" t="str">
        <f t="shared" si="0"/>
        <v/>
      </c>
      <c r="D51" s="59"/>
      <c r="E51" s="59" t="str">
        <f t="shared" si="1"/>
        <v/>
      </c>
      <c r="F51" s="60"/>
      <c r="G51" s="61"/>
      <c r="H51" s="62"/>
      <c r="I51" s="61"/>
      <c r="J51" s="62"/>
      <c r="K51" s="67"/>
      <c r="L51" s="63"/>
      <c r="M51" s="66"/>
      <c r="N51" s="68"/>
    </row>
    <row r="52" spans="2:14">
      <c r="B52" s="58"/>
      <c r="C52" s="59" t="str">
        <f t="shared" si="0"/>
        <v/>
      </c>
      <c r="D52" s="59"/>
      <c r="E52" s="59" t="str">
        <f t="shared" si="1"/>
        <v/>
      </c>
      <c r="F52" s="60"/>
      <c r="G52" s="61"/>
      <c r="H52" s="62"/>
      <c r="I52" s="61"/>
      <c r="J52" s="62"/>
      <c r="K52" s="67"/>
      <c r="L52" s="63"/>
      <c r="M52" s="66"/>
      <c r="N52" s="68"/>
    </row>
    <row r="53" spans="2:14">
      <c r="B53" s="58"/>
      <c r="C53" s="59" t="str">
        <f t="shared" si="0"/>
        <v/>
      </c>
      <c r="D53" s="59"/>
      <c r="E53" s="59" t="str">
        <f t="shared" si="1"/>
        <v/>
      </c>
      <c r="F53" s="60"/>
      <c r="G53" s="61"/>
      <c r="H53" s="62"/>
      <c r="I53" s="61"/>
      <c r="J53" s="62"/>
      <c r="K53" s="67"/>
      <c r="L53" s="63"/>
      <c r="M53" s="66"/>
      <c r="N53" s="68"/>
    </row>
    <row r="54" spans="2:14">
      <c r="B54" s="58"/>
      <c r="C54" s="59" t="str">
        <f t="shared" si="0"/>
        <v/>
      </c>
      <c r="D54" s="59"/>
      <c r="E54" s="59" t="str">
        <f t="shared" si="1"/>
        <v/>
      </c>
      <c r="F54" s="60"/>
      <c r="G54" s="61"/>
      <c r="H54" s="62"/>
      <c r="I54" s="61"/>
      <c r="J54" s="62"/>
      <c r="K54" s="67"/>
      <c r="L54" s="63"/>
      <c r="M54" s="66"/>
      <c r="N54" s="68"/>
    </row>
    <row r="55" spans="2:14">
      <c r="B55" s="58"/>
      <c r="C55" s="59" t="str">
        <f t="shared" si="0"/>
        <v/>
      </c>
      <c r="D55" s="59"/>
      <c r="E55" s="59" t="str">
        <f t="shared" si="1"/>
        <v/>
      </c>
      <c r="F55" s="60"/>
      <c r="G55" s="61"/>
      <c r="H55" s="62"/>
      <c r="I55" s="61"/>
      <c r="J55" s="62"/>
      <c r="K55" s="67"/>
      <c r="L55" s="63"/>
      <c r="M55" s="66"/>
      <c r="N55" s="68"/>
    </row>
    <row r="56" spans="2:14">
      <c r="B56" s="58"/>
      <c r="C56" s="59" t="str">
        <f t="shared" si="0"/>
        <v/>
      </c>
      <c r="D56" s="59"/>
      <c r="E56" s="59" t="str">
        <f t="shared" si="1"/>
        <v/>
      </c>
      <c r="F56" s="60"/>
      <c r="G56" s="61"/>
      <c r="H56" s="62"/>
      <c r="I56" s="61"/>
      <c r="J56" s="62"/>
      <c r="K56" s="67"/>
      <c r="L56" s="63"/>
      <c r="M56" s="66"/>
      <c r="N56" s="68"/>
    </row>
    <row r="57" spans="2:14">
      <c r="B57" s="58"/>
      <c r="C57" s="59" t="str">
        <f t="shared" si="0"/>
        <v/>
      </c>
      <c r="D57" s="59"/>
      <c r="E57" s="59" t="str">
        <f t="shared" si="1"/>
        <v/>
      </c>
      <c r="F57" s="60"/>
      <c r="G57" s="61"/>
      <c r="H57" s="62"/>
      <c r="I57" s="61"/>
      <c r="J57" s="62"/>
      <c r="K57" s="67"/>
      <c r="L57" s="63"/>
      <c r="M57" s="66"/>
      <c r="N57" s="64"/>
    </row>
    <row r="58" spans="2:14">
      <c r="B58" s="58"/>
      <c r="C58" s="59" t="str">
        <f t="shared" si="0"/>
        <v/>
      </c>
      <c r="D58" s="59"/>
      <c r="E58" s="59" t="str">
        <f t="shared" si="1"/>
        <v/>
      </c>
      <c r="F58" s="60"/>
      <c r="G58" s="61"/>
      <c r="H58" s="62"/>
      <c r="I58" s="61"/>
      <c r="J58" s="62"/>
      <c r="K58" s="63"/>
      <c r="L58" s="63"/>
      <c r="M58" s="66"/>
      <c r="N58" s="64"/>
    </row>
    <row r="59" spans="2:14">
      <c r="B59" s="58"/>
      <c r="C59" s="59" t="str">
        <f t="shared" si="0"/>
        <v/>
      </c>
      <c r="D59" s="59"/>
      <c r="E59" s="59" t="str">
        <f t="shared" si="1"/>
        <v/>
      </c>
      <c r="F59" s="60"/>
      <c r="G59" s="61"/>
      <c r="H59" s="62"/>
      <c r="I59" s="61"/>
      <c r="J59" s="62"/>
      <c r="K59" s="63"/>
      <c r="L59" s="63"/>
      <c r="M59" s="66"/>
      <c r="N59" s="64"/>
    </row>
    <row r="60" spans="2:14">
      <c r="B60" s="58"/>
      <c r="C60" s="59" t="str">
        <f t="shared" si="0"/>
        <v/>
      </c>
      <c r="D60" s="59"/>
      <c r="E60" s="59" t="str">
        <f t="shared" si="1"/>
        <v/>
      </c>
      <c r="F60" s="60"/>
      <c r="G60" s="61"/>
      <c r="H60" s="62"/>
      <c r="I60" s="61"/>
      <c r="J60" s="62"/>
      <c r="K60" s="63"/>
      <c r="L60" s="63"/>
      <c r="M60" s="66"/>
      <c r="N60" s="64"/>
    </row>
    <row r="61" spans="2:14">
      <c r="B61" s="58"/>
      <c r="C61" s="59" t="str">
        <f t="shared" si="0"/>
        <v/>
      </c>
      <c r="D61" s="59"/>
      <c r="E61" s="59" t="str">
        <f t="shared" si="1"/>
        <v/>
      </c>
      <c r="F61" s="60"/>
      <c r="G61" s="61"/>
      <c r="H61" s="62"/>
      <c r="I61" s="61"/>
      <c r="J61" s="62"/>
      <c r="K61" s="63"/>
      <c r="L61" s="63"/>
      <c r="M61" s="66"/>
      <c r="N61" s="64"/>
    </row>
    <row r="62" spans="2:14">
      <c r="B62" s="58"/>
      <c r="C62" s="59" t="str">
        <f t="shared" si="0"/>
        <v/>
      </c>
      <c r="D62" s="59"/>
      <c r="E62" s="59" t="str">
        <f t="shared" si="1"/>
        <v/>
      </c>
      <c r="F62" s="60"/>
      <c r="G62" s="61"/>
      <c r="H62" s="62"/>
      <c r="I62" s="61"/>
      <c r="J62" s="62"/>
      <c r="K62" s="63"/>
      <c r="L62" s="63"/>
      <c r="M62" s="66"/>
      <c r="N62" s="64"/>
    </row>
    <row r="63" spans="2:14">
      <c r="B63" s="58"/>
      <c r="C63" s="59" t="str">
        <f t="shared" si="0"/>
        <v/>
      </c>
      <c r="D63" s="59"/>
      <c r="E63" s="59" t="str">
        <f t="shared" si="1"/>
        <v/>
      </c>
      <c r="F63" s="60"/>
      <c r="G63" s="61"/>
      <c r="H63" s="62"/>
      <c r="I63" s="61"/>
      <c r="J63" s="62"/>
      <c r="K63" s="67"/>
      <c r="L63" s="63"/>
      <c r="M63" s="66"/>
      <c r="N63" s="64"/>
    </row>
    <row r="64" spans="2:14">
      <c r="B64" s="58"/>
      <c r="C64" s="59" t="str">
        <f t="shared" si="0"/>
        <v/>
      </c>
      <c r="D64" s="59"/>
      <c r="E64" s="59" t="str">
        <f t="shared" si="1"/>
        <v/>
      </c>
      <c r="F64" s="60"/>
      <c r="G64" s="61"/>
      <c r="H64" s="62"/>
      <c r="I64" s="61"/>
      <c r="J64" s="62"/>
      <c r="K64" s="63"/>
      <c r="L64" s="63"/>
      <c r="M64" s="66"/>
      <c r="N64" s="64"/>
    </row>
    <row r="65" spans="2:14">
      <c r="B65" s="58"/>
      <c r="C65" s="59" t="str">
        <f t="shared" si="0"/>
        <v/>
      </c>
      <c r="D65" s="59"/>
      <c r="E65" s="59" t="str">
        <f t="shared" si="1"/>
        <v/>
      </c>
      <c r="F65" s="60"/>
      <c r="G65" s="61"/>
      <c r="H65" s="62"/>
      <c r="I65" s="61"/>
      <c r="J65" s="62"/>
      <c r="K65" s="67"/>
      <c r="L65" s="63"/>
      <c r="M65" s="66"/>
      <c r="N65" s="64"/>
    </row>
    <row r="66" spans="2:14">
      <c r="B66" s="58"/>
      <c r="C66" s="59" t="str">
        <f t="shared" si="0"/>
        <v/>
      </c>
      <c r="D66" s="59"/>
      <c r="E66" s="59" t="str">
        <f t="shared" si="1"/>
        <v/>
      </c>
      <c r="F66" s="60"/>
      <c r="G66" s="61"/>
      <c r="H66" s="62"/>
      <c r="I66" s="61"/>
      <c r="J66" s="62"/>
      <c r="K66" s="63"/>
      <c r="L66" s="63"/>
      <c r="M66" s="66"/>
      <c r="N66" s="64"/>
    </row>
    <row r="67" spans="2:14">
      <c r="B67" s="58"/>
      <c r="C67" s="59" t="str">
        <f t="shared" si="0"/>
        <v/>
      </c>
      <c r="D67" s="59"/>
      <c r="E67" s="59" t="str">
        <f t="shared" si="1"/>
        <v/>
      </c>
      <c r="F67" s="60"/>
      <c r="G67" s="61"/>
      <c r="H67" s="62"/>
      <c r="I67" s="61"/>
      <c r="J67" s="62"/>
      <c r="K67" s="63"/>
      <c r="L67" s="63"/>
      <c r="M67" s="66"/>
      <c r="N67" s="64"/>
    </row>
    <row r="68" spans="2:14">
      <c r="B68" s="58"/>
      <c r="C68" s="59" t="str">
        <f t="shared" si="0"/>
        <v/>
      </c>
      <c r="D68" s="59"/>
      <c r="E68" s="59" t="str">
        <f t="shared" si="1"/>
        <v/>
      </c>
      <c r="F68" s="60"/>
      <c r="G68" s="61"/>
      <c r="H68" s="62"/>
      <c r="I68" s="61"/>
      <c r="J68" s="62"/>
      <c r="K68" s="63"/>
      <c r="L68" s="63"/>
      <c r="M68" s="66"/>
      <c r="N68" s="64"/>
    </row>
    <row r="69" spans="2:14">
      <c r="B69" s="58"/>
      <c r="C69" s="59" t="str">
        <f t="shared" si="0"/>
        <v/>
      </c>
      <c r="D69" s="59"/>
      <c r="E69" s="59" t="str">
        <f t="shared" si="1"/>
        <v/>
      </c>
      <c r="F69" s="60"/>
      <c r="G69" s="61"/>
      <c r="H69" s="62"/>
      <c r="I69" s="61"/>
      <c r="J69" s="62"/>
      <c r="K69" s="63"/>
      <c r="L69" s="63"/>
      <c r="M69" s="66"/>
      <c r="N69" s="64"/>
    </row>
    <row r="70" spans="2:14">
      <c r="B70" s="58"/>
      <c r="C70" s="59" t="str">
        <f t="shared" si="0"/>
        <v/>
      </c>
      <c r="D70" s="59"/>
      <c r="E70" s="59" t="str">
        <f t="shared" si="1"/>
        <v/>
      </c>
      <c r="F70" s="60"/>
      <c r="G70" s="61"/>
      <c r="H70" s="62"/>
      <c r="I70" s="61"/>
      <c r="J70" s="62"/>
      <c r="K70" s="63"/>
      <c r="L70" s="63"/>
      <c r="M70" s="66"/>
      <c r="N70" s="64"/>
    </row>
    <row r="71" spans="2:14">
      <c r="B71" s="58"/>
      <c r="C71" s="59" t="str">
        <f t="shared" si="0"/>
        <v/>
      </c>
      <c r="D71" s="59"/>
      <c r="E71" s="59" t="str">
        <f t="shared" si="1"/>
        <v/>
      </c>
      <c r="F71" s="60"/>
      <c r="G71" s="61"/>
      <c r="H71" s="62"/>
      <c r="I71" s="61"/>
      <c r="J71" s="62"/>
      <c r="K71" s="63"/>
      <c r="L71" s="63"/>
      <c r="M71" s="66"/>
      <c r="N71" s="64"/>
    </row>
    <row r="72" spans="2:14">
      <c r="B72" s="58"/>
      <c r="C72" s="59" t="str">
        <f t="shared" si="0"/>
        <v/>
      </c>
      <c r="D72" s="59"/>
      <c r="E72" s="59" t="str">
        <f t="shared" si="1"/>
        <v/>
      </c>
      <c r="F72" s="60"/>
      <c r="G72" s="61"/>
      <c r="H72" s="62"/>
      <c r="I72" s="61"/>
      <c r="J72" s="62"/>
      <c r="K72" s="63"/>
      <c r="L72" s="63"/>
      <c r="M72" s="66"/>
      <c r="N72" s="64"/>
    </row>
    <row r="73" spans="2:14">
      <c r="B73" s="58"/>
      <c r="C73" s="59" t="str">
        <f t="shared" ref="C73:C136" si="2">IF(B73="","","Elétrica")</f>
        <v/>
      </c>
      <c r="D73" s="59"/>
      <c r="E73" s="59" t="str">
        <f t="shared" ref="E73:E136" si="3">IF(B73="","","Automotoras")</f>
        <v/>
      </c>
      <c r="F73" s="60"/>
      <c r="G73" s="61"/>
      <c r="H73" s="62"/>
      <c r="I73" s="61"/>
      <c r="J73" s="62"/>
      <c r="K73" s="67"/>
      <c r="L73" s="63"/>
      <c r="M73" s="66"/>
      <c r="N73" s="64"/>
    </row>
    <row r="74" spans="2:14">
      <c r="B74" s="58"/>
      <c r="C74" s="59" t="str">
        <f t="shared" si="2"/>
        <v/>
      </c>
      <c r="D74" s="59"/>
      <c r="E74" s="59" t="str">
        <f t="shared" si="3"/>
        <v/>
      </c>
      <c r="F74" s="60"/>
      <c r="G74" s="61"/>
      <c r="H74" s="62"/>
      <c r="I74" s="61"/>
      <c r="J74" s="62"/>
      <c r="K74" s="67"/>
      <c r="L74" s="63"/>
      <c r="M74" s="66"/>
      <c r="N74" s="64"/>
    </row>
    <row r="75" spans="2:14">
      <c r="B75" s="58"/>
      <c r="C75" s="59" t="str">
        <f t="shared" si="2"/>
        <v/>
      </c>
      <c r="D75" s="59"/>
      <c r="E75" s="59" t="str">
        <f t="shared" si="3"/>
        <v/>
      </c>
      <c r="F75" s="60"/>
      <c r="G75" s="61"/>
      <c r="H75" s="62"/>
      <c r="I75" s="61"/>
      <c r="J75" s="62"/>
      <c r="K75" s="67"/>
      <c r="L75" s="63"/>
      <c r="M75" s="66"/>
      <c r="N75" s="64"/>
    </row>
    <row r="76" spans="2:14">
      <c r="B76" s="58"/>
      <c r="C76" s="59" t="str">
        <f t="shared" si="2"/>
        <v/>
      </c>
      <c r="D76" s="59"/>
      <c r="E76" s="59" t="str">
        <f t="shared" si="3"/>
        <v/>
      </c>
      <c r="F76" s="60"/>
      <c r="G76" s="61"/>
      <c r="H76" s="62"/>
      <c r="I76" s="61"/>
      <c r="J76" s="62"/>
      <c r="K76" s="67"/>
      <c r="L76" s="63"/>
      <c r="M76" s="66"/>
      <c r="N76" s="64"/>
    </row>
    <row r="77" spans="2:14">
      <c r="B77" s="58"/>
      <c r="C77" s="59" t="str">
        <f t="shared" si="2"/>
        <v/>
      </c>
      <c r="D77" s="59"/>
      <c r="E77" s="59" t="str">
        <f t="shared" si="3"/>
        <v/>
      </c>
      <c r="F77" s="60"/>
      <c r="G77" s="61"/>
      <c r="H77" s="62"/>
      <c r="I77" s="61"/>
      <c r="J77" s="62"/>
      <c r="K77" s="67"/>
      <c r="L77" s="63"/>
      <c r="M77" s="66"/>
      <c r="N77" s="64"/>
    </row>
    <row r="78" spans="2:14">
      <c r="B78" s="58"/>
      <c r="C78" s="59" t="str">
        <f t="shared" si="2"/>
        <v/>
      </c>
      <c r="D78" s="59"/>
      <c r="E78" s="59" t="str">
        <f t="shared" si="3"/>
        <v/>
      </c>
      <c r="F78" s="60"/>
      <c r="G78" s="61"/>
      <c r="H78" s="62"/>
      <c r="I78" s="61"/>
      <c r="J78" s="62"/>
      <c r="K78" s="67"/>
      <c r="L78" s="63"/>
      <c r="M78" s="66"/>
      <c r="N78" s="64"/>
    </row>
    <row r="79" spans="2:14">
      <c r="B79" s="58"/>
      <c r="C79" s="59" t="str">
        <f t="shared" si="2"/>
        <v/>
      </c>
      <c r="D79" s="59"/>
      <c r="E79" s="59" t="str">
        <f t="shared" si="3"/>
        <v/>
      </c>
      <c r="F79" s="60"/>
      <c r="G79" s="61"/>
      <c r="H79" s="62"/>
      <c r="I79" s="61"/>
      <c r="J79" s="62"/>
      <c r="K79" s="67"/>
      <c r="L79" s="63"/>
      <c r="M79" s="66"/>
      <c r="N79" s="64"/>
    </row>
    <row r="80" spans="2:14">
      <c r="B80" s="58"/>
      <c r="C80" s="59" t="str">
        <f t="shared" si="2"/>
        <v/>
      </c>
      <c r="D80" s="59"/>
      <c r="E80" s="59" t="str">
        <f t="shared" si="3"/>
        <v/>
      </c>
      <c r="F80" s="60"/>
      <c r="G80" s="61"/>
      <c r="H80" s="62"/>
      <c r="I80" s="61"/>
      <c r="J80" s="62"/>
      <c r="K80" s="67"/>
      <c r="L80" s="63"/>
      <c r="M80" s="66"/>
      <c r="N80" s="64"/>
    </row>
    <row r="81" spans="2:14">
      <c r="B81" s="58"/>
      <c r="C81" s="59" t="str">
        <f t="shared" si="2"/>
        <v/>
      </c>
      <c r="D81" s="59"/>
      <c r="E81" s="59" t="str">
        <f t="shared" si="3"/>
        <v/>
      </c>
      <c r="F81" s="60"/>
      <c r="G81" s="61"/>
      <c r="H81" s="62"/>
      <c r="I81" s="61"/>
      <c r="J81" s="62"/>
      <c r="K81" s="67"/>
      <c r="L81" s="63"/>
      <c r="M81" s="66"/>
      <c r="N81" s="64"/>
    </row>
    <row r="82" spans="2:14">
      <c r="B82" s="58"/>
      <c r="C82" s="59" t="str">
        <f t="shared" si="2"/>
        <v/>
      </c>
      <c r="D82" s="59"/>
      <c r="E82" s="59" t="str">
        <f t="shared" si="3"/>
        <v/>
      </c>
      <c r="F82" s="60"/>
      <c r="G82" s="61"/>
      <c r="H82" s="62"/>
      <c r="I82" s="61"/>
      <c r="J82" s="62"/>
      <c r="K82" s="63"/>
      <c r="L82" s="63"/>
      <c r="M82" s="66"/>
      <c r="N82" s="64"/>
    </row>
    <row r="83" spans="2:14">
      <c r="B83" s="58"/>
      <c r="C83" s="59" t="str">
        <f t="shared" si="2"/>
        <v/>
      </c>
      <c r="D83" s="59"/>
      <c r="E83" s="59" t="str">
        <f t="shared" si="3"/>
        <v/>
      </c>
      <c r="F83" s="60"/>
      <c r="G83" s="61"/>
      <c r="H83" s="62"/>
      <c r="I83" s="61"/>
      <c r="J83" s="62"/>
      <c r="K83" s="63"/>
      <c r="L83" s="63"/>
      <c r="M83" s="66"/>
      <c r="N83" s="64"/>
    </row>
    <row r="84" spans="2:14">
      <c r="B84" s="58"/>
      <c r="C84" s="59" t="str">
        <f t="shared" si="2"/>
        <v/>
      </c>
      <c r="D84" s="59"/>
      <c r="E84" s="59" t="str">
        <f t="shared" si="3"/>
        <v/>
      </c>
      <c r="F84" s="60"/>
      <c r="G84" s="61"/>
      <c r="H84" s="62"/>
      <c r="I84" s="61"/>
      <c r="J84" s="62"/>
      <c r="K84" s="63"/>
      <c r="L84" s="63"/>
      <c r="M84" s="66"/>
      <c r="N84" s="64"/>
    </row>
    <row r="85" spans="2:14">
      <c r="B85" s="58"/>
      <c r="C85" s="59" t="str">
        <f t="shared" si="2"/>
        <v/>
      </c>
      <c r="D85" s="59"/>
      <c r="E85" s="59" t="str">
        <f t="shared" si="3"/>
        <v/>
      </c>
      <c r="F85" s="60"/>
      <c r="G85" s="61"/>
      <c r="H85" s="62"/>
      <c r="I85" s="61"/>
      <c r="J85" s="62"/>
      <c r="K85" s="63"/>
      <c r="L85" s="63"/>
      <c r="M85" s="66"/>
      <c r="N85" s="64"/>
    </row>
    <row r="86" spans="2:14">
      <c r="B86" s="58"/>
      <c r="C86" s="59" t="str">
        <f t="shared" si="2"/>
        <v/>
      </c>
      <c r="D86" s="59"/>
      <c r="E86" s="59" t="str">
        <f t="shared" si="3"/>
        <v/>
      </c>
      <c r="F86" s="60"/>
      <c r="G86" s="61"/>
      <c r="H86" s="62"/>
      <c r="I86" s="61"/>
      <c r="J86" s="62"/>
      <c r="K86" s="63"/>
      <c r="L86" s="63"/>
      <c r="M86" s="66"/>
      <c r="N86" s="64"/>
    </row>
    <row r="87" spans="2:14">
      <c r="B87" s="58"/>
      <c r="C87" s="59" t="str">
        <f t="shared" si="2"/>
        <v/>
      </c>
      <c r="D87" s="59"/>
      <c r="E87" s="59" t="str">
        <f t="shared" si="3"/>
        <v/>
      </c>
      <c r="F87" s="60"/>
      <c r="G87" s="61"/>
      <c r="H87" s="62"/>
      <c r="I87" s="61"/>
      <c r="J87" s="62"/>
      <c r="K87" s="63"/>
      <c r="L87" s="63"/>
      <c r="M87" s="66"/>
      <c r="N87" s="64"/>
    </row>
    <row r="88" spans="2:14">
      <c r="B88" s="58"/>
      <c r="C88" s="59" t="str">
        <f t="shared" si="2"/>
        <v/>
      </c>
      <c r="D88" s="59"/>
      <c r="E88" s="59" t="str">
        <f t="shared" si="3"/>
        <v/>
      </c>
      <c r="F88" s="60"/>
      <c r="G88" s="61"/>
      <c r="H88" s="62"/>
      <c r="I88" s="61"/>
      <c r="J88" s="62"/>
      <c r="K88" s="63"/>
      <c r="L88" s="63"/>
      <c r="M88" s="66"/>
      <c r="N88" s="64"/>
    </row>
    <row r="89" spans="2:14">
      <c r="B89" s="58"/>
      <c r="C89" s="59" t="str">
        <f t="shared" si="2"/>
        <v/>
      </c>
      <c r="D89" s="59"/>
      <c r="E89" s="59" t="str">
        <f t="shared" si="3"/>
        <v/>
      </c>
      <c r="F89" s="60"/>
      <c r="G89" s="61"/>
      <c r="H89" s="62"/>
      <c r="I89" s="61"/>
      <c r="J89" s="62"/>
      <c r="K89" s="63"/>
      <c r="L89" s="63"/>
      <c r="M89" s="66"/>
      <c r="N89" s="64"/>
    </row>
    <row r="90" spans="2:14">
      <c r="B90" s="58"/>
      <c r="C90" s="59" t="str">
        <f t="shared" si="2"/>
        <v/>
      </c>
      <c r="D90" s="59"/>
      <c r="E90" s="59" t="str">
        <f t="shared" si="3"/>
        <v/>
      </c>
      <c r="F90" s="60"/>
      <c r="G90" s="61"/>
      <c r="H90" s="62"/>
      <c r="I90" s="61"/>
      <c r="J90" s="62"/>
      <c r="K90" s="63"/>
      <c r="L90" s="63"/>
      <c r="M90" s="66"/>
      <c r="N90" s="64"/>
    </row>
    <row r="91" spans="2:14">
      <c r="B91" s="58"/>
      <c r="C91" s="59" t="str">
        <f t="shared" si="2"/>
        <v/>
      </c>
      <c r="D91" s="59"/>
      <c r="E91" s="59" t="str">
        <f t="shared" si="3"/>
        <v/>
      </c>
      <c r="F91" s="60"/>
      <c r="G91" s="61"/>
      <c r="H91" s="62"/>
      <c r="I91" s="61"/>
      <c r="J91" s="62"/>
      <c r="K91" s="63"/>
      <c r="L91" s="63"/>
      <c r="M91" s="66"/>
      <c r="N91" s="64"/>
    </row>
    <row r="92" spans="2:14">
      <c r="B92" s="58"/>
      <c r="C92" s="59" t="str">
        <f t="shared" si="2"/>
        <v/>
      </c>
      <c r="D92" s="59"/>
      <c r="E92" s="59" t="str">
        <f t="shared" si="3"/>
        <v/>
      </c>
      <c r="F92" s="60"/>
      <c r="G92" s="61"/>
      <c r="H92" s="62"/>
      <c r="I92" s="61"/>
      <c r="J92" s="62"/>
      <c r="K92" s="63"/>
      <c r="L92" s="63"/>
      <c r="M92" s="66"/>
      <c r="N92" s="64"/>
    </row>
    <row r="93" spans="2:14">
      <c r="B93" s="58"/>
      <c r="C93" s="59" t="str">
        <f t="shared" si="2"/>
        <v/>
      </c>
      <c r="D93" s="59"/>
      <c r="E93" s="59" t="str">
        <f t="shared" si="3"/>
        <v/>
      </c>
      <c r="F93" s="60"/>
      <c r="G93" s="61"/>
      <c r="H93" s="62"/>
      <c r="I93" s="61"/>
      <c r="J93" s="62"/>
      <c r="K93" s="63"/>
      <c r="L93" s="63"/>
      <c r="M93" s="66"/>
      <c r="N93" s="64"/>
    </row>
    <row r="94" spans="2:14">
      <c r="B94" s="58"/>
      <c r="C94" s="59" t="str">
        <f t="shared" si="2"/>
        <v/>
      </c>
      <c r="D94" s="59"/>
      <c r="E94" s="59" t="str">
        <f t="shared" si="3"/>
        <v/>
      </c>
      <c r="F94" s="60"/>
      <c r="G94" s="61"/>
      <c r="H94" s="62"/>
      <c r="I94" s="61"/>
      <c r="J94" s="62"/>
      <c r="K94" s="67"/>
      <c r="L94" s="67"/>
      <c r="M94" s="66"/>
      <c r="N94" s="64"/>
    </row>
    <row r="95" spans="2:14">
      <c r="B95" s="58"/>
      <c r="C95" s="59" t="str">
        <f t="shared" si="2"/>
        <v/>
      </c>
      <c r="D95" s="59"/>
      <c r="E95" s="59" t="str">
        <f t="shared" si="3"/>
        <v/>
      </c>
      <c r="F95" s="60"/>
      <c r="G95" s="61"/>
      <c r="H95" s="62"/>
      <c r="I95" s="61"/>
      <c r="J95" s="62"/>
      <c r="K95" s="63"/>
      <c r="L95" s="63"/>
      <c r="M95" s="66"/>
      <c r="N95" s="64"/>
    </row>
    <row r="96" spans="2:14">
      <c r="B96" s="58"/>
      <c r="C96" s="59" t="str">
        <f t="shared" si="2"/>
        <v/>
      </c>
      <c r="D96" s="59"/>
      <c r="E96" s="59" t="str">
        <f t="shared" si="3"/>
        <v/>
      </c>
      <c r="F96" s="60"/>
      <c r="G96" s="61"/>
      <c r="H96" s="62"/>
      <c r="I96" s="61"/>
      <c r="J96" s="62"/>
      <c r="K96" s="63"/>
      <c r="L96" s="63"/>
      <c r="M96" s="66"/>
      <c r="N96" s="64"/>
    </row>
    <row r="97" spans="2:14">
      <c r="B97" s="58"/>
      <c r="C97" s="59" t="str">
        <f t="shared" si="2"/>
        <v/>
      </c>
      <c r="D97" s="59"/>
      <c r="E97" s="59" t="str">
        <f t="shared" si="3"/>
        <v/>
      </c>
      <c r="F97" s="60"/>
      <c r="G97" s="61"/>
      <c r="H97" s="62"/>
      <c r="I97" s="61"/>
      <c r="J97" s="62"/>
      <c r="K97" s="63"/>
      <c r="L97" s="63"/>
      <c r="M97" s="66"/>
      <c r="N97" s="64"/>
    </row>
    <row r="98" spans="2:14">
      <c r="B98" s="58"/>
      <c r="C98" s="59" t="str">
        <f t="shared" si="2"/>
        <v/>
      </c>
      <c r="D98" s="59"/>
      <c r="E98" s="59" t="str">
        <f t="shared" si="3"/>
        <v/>
      </c>
      <c r="F98" s="60"/>
      <c r="G98" s="61"/>
      <c r="H98" s="62"/>
      <c r="I98" s="61"/>
      <c r="J98" s="62"/>
      <c r="K98" s="63"/>
      <c r="L98" s="63"/>
      <c r="M98" s="66"/>
      <c r="N98" s="64"/>
    </row>
    <row r="99" spans="2:14">
      <c r="B99" s="58"/>
      <c r="C99" s="59" t="str">
        <f t="shared" si="2"/>
        <v/>
      </c>
      <c r="D99" s="59"/>
      <c r="E99" s="59" t="str">
        <f t="shared" si="3"/>
        <v/>
      </c>
      <c r="F99" s="60"/>
      <c r="G99" s="61"/>
      <c r="H99" s="62"/>
      <c r="I99" s="61"/>
      <c r="J99" s="62"/>
      <c r="K99" s="63"/>
      <c r="L99" s="63"/>
      <c r="M99" s="66"/>
      <c r="N99" s="64"/>
    </row>
    <row r="100" spans="2:14">
      <c r="B100" s="58"/>
      <c r="C100" s="59" t="str">
        <f t="shared" si="2"/>
        <v/>
      </c>
      <c r="D100" s="59"/>
      <c r="E100" s="59" t="str">
        <f t="shared" si="3"/>
        <v/>
      </c>
      <c r="F100" s="60"/>
      <c r="G100" s="61"/>
      <c r="H100" s="62"/>
      <c r="I100" s="61"/>
      <c r="J100" s="62"/>
      <c r="K100" s="63"/>
      <c r="L100" s="63"/>
      <c r="M100" s="66"/>
      <c r="N100" s="64"/>
    </row>
    <row r="101" spans="2:14">
      <c r="B101" s="58"/>
      <c r="C101" s="59" t="str">
        <f t="shared" si="2"/>
        <v/>
      </c>
      <c r="D101" s="59"/>
      <c r="E101" s="59" t="str">
        <f t="shared" si="3"/>
        <v/>
      </c>
      <c r="F101" s="60"/>
      <c r="G101" s="61"/>
      <c r="H101" s="62"/>
      <c r="I101" s="61"/>
      <c r="J101" s="62"/>
      <c r="K101" s="63"/>
      <c r="L101" s="63"/>
      <c r="M101" s="66"/>
      <c r="N101" s="64"/>
    </row>
    <row r="102" spans="2:14">
      <c r="B102" s="58"/>
      <c r="C102" s="59" t="str">
        <f t="shared" si="2"/>
        <v/>
      </c>
      <c r="D102" s="59"/>
      <c r="E102" s="59" t="str">
        <f t="shared" si="3"/>
        <v/>
      </c>
      <c r="F102" s="60"/>
      <c r="G102" s="61"/>
      <c r="H102" s="62"/>
      <c r="I102" s="61"/>
      <c r="J102" s="62"/>
      <c r="K102" s="63"/>
      <c r="L102" s="63"/>
      <c r="M102" s="66"/>
      <c r="N102" s="64"/>
    </row>
    <row r="103" spans="2:14">
      <c r="B103" s="58"/>
      <c r="C103" s="59" t="str">
        <f t="shared" si="2"/>
        <v/>
      </c>
      <c r="D103" s="59"/>
      <c r="E103" s="59" t="str">
        <f t="shared" si="3"/>
        <v/>
      </c>
      <c r="F103" s="60"/>
      <c r="G103" s="61"/>
      <c r="H103" s="62"/>
      <c r="I103" s="61"/>
      <c r="J103" s="62"/>
      <c r="K103" s="63"/>
      <c r="L103" s="63"/>
      <c r="M103" s="66"/>
      <c r="N103" s="64"/>
    </row>
    <row r="104" spans="2:14">
      <c r="B104" s="58"/>
      <c r="C104" s="59" t="str">
        <f t="shared" si="2"/>
        <v/>
      </c>
      <c r="D104" s="59"/>
      <c r="E104" s="59" t="str">
        <f t="shared" si="3"/>
        <v/>
      </c>
      <c r="F104" s="60"/>
      <c r="G104" s="61"/>
      <c r="H104" s="62"/>
      <c r="I104" s="61"/>
      <c r="J104" s="62"/>
      <c r="K104" s="63"/>
      <c r="L104" s="63"/>
      <c r="M104" s="66"/>
      <c r="N104" s="64"/>
    </row>
    <row r="105" spans="2:14">
      <c r="B105" s="58"/>
      <c r="C105" s="59" t="str">
        <f t="shared" si="2"/>
        <v/>
      </c>
      <c r="D105" s="59"/>
      <c r="E105" s="59" t="str">
        <f t="shared" si="3"/>
        <v/>
      </c>
      <c r="F105" s="60"/>
      <c r="G105" s="61"/>
      <c r="H105" s="62"/>
      <c r="I105" s="61"/>
      <c r="J105" s="62"/>
      <c r="K105" s="63"/>
      <c r="L105" s="63"/>
      <c r="M105" s="66"/>
      <c r="N105" s="64"/>
    </row>
    <row r="106" spans="2:14">
      <c r="B106" s="58"/>
      <c r="C106" s="59" t="str">
        <f t="shared" si="2"/>
        <v/>
      </c>
      <c r="D106" s="59"/>
      <c r="E106" s="59" t="str">
        <f t="shared" si="3"/>
        <v/>
      </c>
      <c r="F106" s="60"/>
      <c r="G106" s="61"/>
      <c r="H106" s="62"/>
      <c r="I106" s="61"/>
      <c r="J106" s="62"/>
      <c r="K106" s="63"/>
      <c r="L106" s="63"/>
      <c r="M106" s="66"/>
      <c r="N106" s="64"/>
    </row>
    <row r="107" spans="2:14">
      <c r="B107" s="58"/>
      <c r="C107" s="59" t="str">
        <f t="shared" si="2"/>
        <v/>
      </c>
      <c r="D107" s="59"/>
      <c r="E107" s="59" t="str">
        <f t="shared" si="3"/>
        <v/>
      </c>
      <c r="F107" s="60"/>
      <c r="G107" s="61"/>
      <c r="H107" s="62"/>
      <c r="I107" s="61"/>
      <c r="J107" s="62"/>
      <c r="K107" s="63"/>
      <c r="L107" s="63"/>
      <c r="M107" s="66"/>
      <c r="N107" s="64"/>
    </row>
    <row r="108" spans="2:14">
      <c r="B108" s="58"/>
      <c r="C108" s="59" t="str">
        <f t="shared" si="2"/>
        <v/>
      </c>
      <c r="D108" s="59"/>
      <c r="E108" s="59" t="str">
        <f t="shared" si="3"/>
        <v/>
      </c>
      <c r="F108" s="60"/>
      <c r="G108" s="61"/>
      <c r="H108" s="62"/>
      <c r="I108" s="61"/>
      <c r="J108" s="62"/>
      <c r="K108" s="63"/>
      <c r="L108" s="63"/>
      <c r="M108" s="66"/>
      <c r="N108" s="64"/>
    </row>
    <row r="109" spans="2:14">
      <c r="B109" s="58"/>
      <c r="C109" s="59" t="str">
        <f t="shared" si="2"/>
        <v/>
      </c>
      <c r="D109" s="59"/>
      <c r="E109" s="59" t="str">
        <f t="shared" si="3"/>
        <v/>
      </c>
      <c r="F109" s="60"/>
      <c r="G109" s="61"/>
      <c r="H109" s="62"/>
      <c r="I109" s="61"/>
      <c r="J109" s="62"/>
      <c r="K109" s="63"/>
      <c r="L109" s="63"/>
      <c r="M109" s="66"/>
      <c r="N109" s="64"/>
    </row>
    <row r="110" spans="2:14">
      <c r="B110" s="58"/>
      <c r="C110" s="59" t="str">
        <f t="shared" si="2"/>
        <v/>
      </c>
      <c r="D110" s="59"/>
      <c r="E110" s="59" t="str">
        <f t="shared" si="3"/>
        <v/>
      </c>
      <c r="F110" s="60"/>
      <c r="G110" s="61"/>
      <c r="H110" s="62"/>
      <c r="I110" s="61"/>
      <c r="J110" s="62"/>
      <c r="K110" s="63"/>
      <c r="L110" s="63"/>
      <c r="M110" s="66"/>
      <c r="N110" s="64"/>
    </row>
    <row r="111" spans="2:14">
      <c r="B111" s="58"/>
      <c r="C111" s="59" t="str">
        <f t="shared" si="2"/>
        <v/>
      </c>
      <c r="D111" s="59"/>
      <c r="E111" s="59" t="str">
        <f t="shared" si="3"/>
        <v/>
      </c>
      <c r="F111" s="60"/>
      <c r="G111" s="61"/>
      <c r="H111" s="62"/>
      <c r="I111" s="61"/>
      <c r="J111" s="62"/>
      <c r="K111" s="63"/>
      <c r="L111" s="63"/>
      <c r="M111" s="66"/>
      <c r="N111" s="64"/>
    </row>
    <row r="112" spans="2:14">
      <c r="B112" s="58"/>
      <c r="C112" s="59" t="str">
        <f t="shared" si="2"/>
        <v/>
      </c>
      <c r="D112" s="59"/>
      <c r="E112" s="59" t="str">
        <f t="shared" si="3"/>
        <v/>
      </c>
      <c r="F112" s="60"/>
      <c r="G112" s="61"/>
      <c r="H112" s="62"/>
      <c r="I112" s="61"/>
      <c r="J112" s="62"/>
      <c r="K112" s="63"/>
      <c r="L112" s="63"/>
      <c r="M112" s="66"/>
      <c r="N112" s="64"/>
    </row>
    <row r="113" spans="2:14">
      <c r="B113" s="58"/>
      <c r="C113" s="59" t="str">
        <f t="shared" si="2"/>
        <v/>
      </c>
      <c r="D113" s="59"/>
      <c r="E113" s="59" t="str">
        <f t="shared" si="3"/>
        <v/>
      </c>
      <c r="F113" s="60"/>
      <c r="G113" s="61"/>
      <c r="H113" s="62"/>
      <c r="I113" s="61"/>
      <c r="J113" s="62"/>
      <c r="K113" s="63"/>
      <c r="L113" s="63"/>
      <c r="M113" s="66"/>
      <c r="N113" s="64"/>
    </row>
    <row r="114" spans="2:14">
      <c r="B114" s="58"/>
      <c r="C114" s="59" t="str">
        <f t="shared" si="2"/>
        <v/>
      </c>
      <c r="D114" s="59"/>
      <c r="E114" s="59" t="str">
        <f t="shared" si="3"/>
        <v/>
      </c>
      <c r="F114" s="60"/>
      <c r="G114" s="61"/>
      <c r="H114" s="62"/>
      <c r="I114" s="61"/>
      <c r="J114" s="62"/>
      <c r="K114" s="63"/>
      <c r="L114" s="63"/>
      <c r="M114" s="66"/>
      <c r="N114" s="64"/>
    </row>
    <row r="115" spans="2:14">
      <c r="B115" s="58"/>
      <c r="C115" s="59" t="str">
        <f t="shared" si="2"/>
        <v/>
      </c>
      <c r="D115" s="59"/>
      <c r="E115" s="59" t="str">
        <f t="shared" si="3"/>
        <v/>
      </c>
      <c r="F115" s="60"/>
      <c r="G115" s="61"/>
      <c r="H115" s="62"/>
      <c r="I115" s="61"/>
      <c r="J115" s="62"/>
      <c r="K115" s="63"/>
      <c r="L115" s="63"/>
      <c r="M115" s="66"/>
      <c r="N115" s="64"/>
    </row>
    <row r="116" spans="2:14">
      <c r="B116" s="58"/>
      <c r="C116" s="59" t="str">
        <f t="shared" si="2"/>
        <v/>
      </c>
      <c r="D116" s="59"/>
      <c r="E116" s="59" t="str">
        <f t="shared" si="3"/>
        <v/>
      </c>
      <c r="F116" s="60"/>
      <c r="G116" s="61"/>
      <c r="H116" s="62"/>
      <c r="I116" s="61"/>
      <c r="J116" s="62"/>
      <c r="K116" s="63"/>
      <c r="L116" s="63"/>
      <c r="M116" s="66"/>
      <c r="N116" s="64"/>
    </row>
    <row r="117" spans="2:14">
      <c r="B117" s="58"/>
      <c r="C117" s="59" t="str">
        <f t="shared" si="2"/>
        <v/>
      </c>
      <c r="D117" s="59"/>
      <c r="E117" s="59" t="str">
        <f t="shared" si="3"/>
        <v/>
      </c>
      <c r="F117" s="60"/>
      <c r="G117" s="61"/>
      <c r="H117" s="62"/>
      <c r="I117" s="61"/>
      <c r="J117" s="62"/>
      <c r="K117" s="63"/>
      <c r="L117" s="63"/>
      <c r="M117" s="66"/>
      <c r="N117" s="64"/>
    </row>
    <row r="118" spans="2:14">
      <c r="B118" s="58"/>
      <c r="C118" s="59" t="str">
        <f t="shared" si="2"/>
        <v/>
      </c>
      <c r="D118" s="59"/>
      <c r="E118" s="59" t="str">
        <f t="shared" si="3"/>
        <v/>
      </c>
      <c r="F118" s="60"/>
      <c r="G118" s="61"/>
      <c r="H118" s="62"/>
      <c r="I118" s="61"/>
      <c r="J118" s="62"/>
      <c r="K118" s="63"/>
      <c r="L118" s="63"/>
      <c r="M118" s="66"/>
      <c r="N118" s="64"/>
    </row>
    <row r="119" spans="2:14">
      <c r="B119" s="58"/>
      <c r="C119" s="59" t="str">
        <f t="shared" si="2"/>
        <v/>
      </c>
      <c r="D119" s="59"/>
      <c r="E119" s="59" t="str">
        <f t="shared" si="3"/>
        <v/>
      </c>
      <c r="F119" s="60"/>
      <c r="G119" s="61"/>
      <c r="H119" s="62"/>
      <c r="I119" s="61"/>
      <c r="J119" s="62"/>
      <c r="K119" s="63"/>
      <c r="L119" s="63"/>
      <c r="M119" s="66"/>
      <c r="N119" s="64"/>
    </row>
    <row r="120" spans="2:14">
      <c r="B120" s="58"/>
      <c r="C120" s="59" t="str">
        <f t="shared" si="2"/>
        <v/>
      </c>
      <c r="D120" s="59"/>
      <c r="E120" s="59" t="str">
        <f t="shared" si="3"/>
        <v/>
      </c>
      <c r="F120" s="60"/>
      <c r="G120" s="61"/>
      <c r="H120" s="62"/>
      <c r="I120" s="61"/>
      <c r="J120" s="62"/>
      <c r="K120" s="63"/>
      <c r="L120" s="63"/>
      <c r="M120" s="66"/>
      <c r="N120" s="64"/>
    </row>
    <row r="121" spans="2:14">
      <c r="B121" s="58"/>
      <c r="C121" s="59" t="str">
        <f t="shared" si="2"/>
        <v/>
      </c>
      <c r="D121" s="59"/>
      <c r="E121" s="59" t="str">
        <f t="shared" si="3"/>
        <v/>
      </c>
      <c r="F121" s="60"/>
      <c r="G121" s="61"/>
      <c r="H121" s="62"/>
      <c r="I121" s="61"/>
      <c r="J121" s="62"/>
      <c r="K121" s="63"/>
      <c r="L121" s="63"/>
      <c r="M121" s="66"/>
      <c r="N121" s="64"/>
    </row>
    <row r="122" spans="2:14">
      <c r="B122" s="58"/>
      <c r="C122" s="59" t="str">
        <f t="shared" si="2"/>
        <v/>
      </c>
      <c r="D122" s="59"/>
      <c r="E122" s="59" t="str">
        <f t="shared" si="3"/>
        <v/>
      </c>
      <c r="F122" s="60"/>
      <c r="G122" s="61"/>
      <c r="H122" s="62"/>
      <c r="I122" s="61"/>
      <c r="J122" s="62"/>
      <c r="K122" s="63"/>
      <c r="L122" s="63"/>
      <c r="M122" s="66"/>
      <c r="N122" s="64"/>
    </row>
    <row r="123" spans="2:14">
      <c r="B123" s="58"/>
      <c r="C123" s="59" t="str">
        <f t="shared" si="2"/>
        <v/>
      </c>
      <c r="D123" s="59"/>
      <c r="E123" s="59" t="str">
        <f t="shared" si="3"/>
        <v/>
      </c>
      <c r="F123" s="60"/>
      <c r="G123" s="61"/>
      <c r="H123" s="62"/>
      <c r="I123" s="61"/>
      <c r="J123" s="62"/>
      <c r="K123" s="63"/>
      <c r="L123" s="63"/>
      <c r="M123" s="66"/>
      <c r="N123" s="64"/>
    </row>
    <row r="124" spans="2:14">
      <c r="B124" s="58"/>
      <c r="C124" s="59" t="str">
        <f t="shared" si="2"/>
        <v/>
      </c>
      <c r="D124" s="59"/>
      <c r="E124" s="59" t="str">
        <f t="shared" si="3"/>
        <v/>
      </c>
      <c r="F124" s="60"/>
      <c r="G124" s="61"/>
      <c r="H124" s="62"/>
      <c r="I124" s="61"/>
      <c r="J124" s="62"/>
      <c r="K124" s="63"/>
      <c r="L124" s="63"/>
      <c r="M124" s="66"/>
      <c r="N124" s="64"/>
    </row>
    <row r="125" spans="2:14">
      <c r="B125" s="58"/>
      <c r="C125" s="59" t="str">
        <f t="shared" si="2"/>
        <v/>
      </c>
      <c r="D125" s="59"/>
      <c r="E125" s="59" t="str">
        <f t="shared" si="3"/>
        <v/>
      </c>
      <c r="F125" s="60"/>
      <c r="G125" s="61"/>
      <c r="H125" s="62"/>
      <c r="I125" s="61"/>
      <c r="J125" s="62"/>
      <c r="K125" s="63"/>
      <c r="L125" s="63"/>
      <c r="M125" s="66"/>
      <c r="N125" s="64"/>
    </row>
    <row r="126" spans="2:14">
      <c r="B126" s="58"/>
      <c r="C126" s="59" t="str">
        <f t="shared" si="2"/>
        <v/>
      </c>
      <c r="D126" s="59"/>
      <c r="E126" s="59" t="str">
        <f t="shared" si="3"/>
        <v/>
      </c>
      <c r="F126" s="60"/>
      <c r="G126" s="61"/>
      <c r="H126" s="62"/>
      <c r="I126" s="61"/>
      <c r="J126" s="62"/>
      <c r="K126" s="63"/>
      <c r="L126" s="63"/>
      <c r="M126" s="66"/>
      <c r="N126" s="64"/>
    </row>
    <row r="127" spans="2:14">
      <c r="B127" s="58"/>
      <c r="C127" s="59" t="str">
        <f t="shared" si="2"/>
        <v/>
      </c>
      <c r="D127" s="59"/>
      <c r="E127" s="59" t="str">
        <f t="shared" si="3"/>
        <v/>
      </c>
      <c r="F127" s="60"/>
      <c r="G127" s="61"/>
      <c r="H127" s="62"/>
      <c r="I127" s="61"/>
      <c r="J127" s="62"/>
      <c r="K127" s="63"/>
      <c r="L127" s="63"/>
      <c r="M127" s="66"/>
      <c r="N127" s="64"/>
    </row>
    <row r="128" spans="2:14">
      <c r="B128" s="58"/>
      <c r="C128" s="59" t="str">
        <f t="shared" si="2"/>
        <v/>
      </c>
      <c r="D128" s="59"/>
      <c r="E128" s="59" t="str">
        <f t="shared" si="3"/>
        <v/>
      </c>
      <c r="F128" s="60"/>
      <c r="G128" s="61"/>
      <c r="H128" s="62"/>
      <c r="I128" s="61"/>
      <c r="J128" s="62"/>
      <c r="K128" s="63"/>
      <c r="L128" s="63"/>
      <c r="M128" s="66"/>
      <c r="N128" s="64"/>
    </row>
    <row r="129" spans="2:14">
      <c r="B129" s="58"/>
      <c r="C129" s="59" t="str">
        <f t="shared" si="2"/>
        <v/>
      </c>
      <c r="D129" s="59"/>
      <c r="E129" s="59" t="str">
        <f t="shared" si="3"/>
        <v/>
      </c>
      <c r="F129" s="60"/>
      <c r="G129" s="61"/>
      <c r="H129" s="62"/>
      <c r="I129" s="61"/>
      <c r="J129" s="62"/>
      <c r="K129" s="63"/>
      <c r="L129" s="63"/>
      <c r="M129" s="66"/>
      <c r="N129" s="64"/>
    </row>
    <row r="130" spans="2:14">
      <c r="B130" s="58"/>
      <c r="C130" s="59" t="str">
        <f t="shared" si="2"/>
        <v/>
      </c>
      <c r="D130" s="59"/>
      <c r="E130" s="59" t="str">
        <f t="shared" si="3"/>
        <v/>
      </c>
      <c r="F130" s="60"/>
      <c r="G130" s="61"/>
      <c r="H130" s="62"/>
      <c r="I130" s="61"/>
      <c r="J130" s="62"/>
      <c r="K130" s="63"/>
      <c r="L130" s="63"/>
      <c r="M130" s="66"/>
      <c r="N130" s="64"/>
    </row>
    <row r="131" spans="2:14">
      <c r="B131" s="58"/>
      <c r="C131" s="59" t="str">
        <f t="shared" si="2"/>
        <v/>
      </c>
      <c r="D131" s="59"/>
      <c r="E131" s="59" t="str">
        <f t="shared" si="3"/>
        <v/>
      </c>
      <c r="F131" s="60"/>
      <c r="G131" s="61"/>
      <c r="H131" s="62"/>
      <c r="I131" s="61"/>
      <c r="J131" s="62"/>
      <c r="K131" s="63"/>
      <c r="L131" s="63"/>
      <c r="M131" s="66"/>
      <c r="N131" s="64"/>
    </row>
    <row r="132" spans="2:14">
      <c r="B132" s="58"/>
      <c r="C132" s="59" t="str">
        <f t="shared" si="2"/>
        <v/>
      </c>
      <c r="D132" s="59"/>
      <c r="E132" s="59" t="str">
        <f t="shared" si="3"/>
        <v/>
      </c>
      <c r="F132" s="60"/>
      <c r="G132" s="61"/>
      <c r="H132" s="62"/>
      <c r="I132" s="61"/>
      <c r="J132" s="62"/>
      <c r="K132" s="63"/>
      <c r="L132" s="63"/>
      <c r="M132" s="66"/>
      <c r="N132" s="64"/>
    </row>
    <row r="133" spans="2:14">
      <c r="B133" s="58"/>
      <c r="C133" s="59" t="str">
        <f t="shared" si="2"/>
        <v/>
      </c>
      <c r="D133" s="59"/>
      <c r="E133" s="59" t="str">
        <f t="shared" si="3"/>
        <v/>
      </c>
      <c r="F133" s="60"/>
      <c r="G133" s="61"/>
      <c r="H133" s="62"/>
      <c r="I133" s="61"/>
      <c r="J133" s="62"/>
      <c r="K133" s="63"/>
      <c r="L133" s="63"/>
      <c r="M133" s="66"/>
      <c r="N133" s="64"/>
    </row>
    <row r="134" spans="2:14">
      <c r="B134" s="58"/>
      <c r="C134" s="59" t="str">
        <f t="shared" si="2"/>
        <v/>
      </c>
      <c r="D134" s="59"/>
      <c r="E134" s="59" t="str">
        <f t="shared" si="3"/>
        <v/>
      </c>
      <c r="F134" s="60"/>
      <c r="G134" s="61"/>
      <c r="H134" s="62"/>
      <c r="I134" s="61"/>
      <c r="J134" s="62"/>
      <c r="K134" s="63"/>
      <c r="L134" s="63"/>
      <c r="M134" s="66"/>
      <c r="N134" s="64"/>
    </row>
    <row r="135" spans="2:14">
      <c r="B135" s="58"/>
      <c r="C135" s="59" t="str">
        <f t="shared" si="2"/>
        <v/>
      </c>
      <c r="D135" s="59"/>
      <c r="E135" s="59" t="str">
        <f t="shared" si="3"/>
        <v/>
      </c>
      <c r="F135" s="60"/>
      <c r="G135" s="61"/>
      <c r="H135" s="62"/>
      <c r="I135" s="61"/>
      <c r="J135" s="62"/>
      <c r="K135" s="63"/>
      <c r="L135" s="63"/>
      <c r="M135" s="66"/>
      <c r="N135" s="64"/>
    </row>
    <row r="136" spans="2:14">
      <c r="B136" s="58"/>
      <c r="C136" s="59" t="str">
        <f t="shared" si="2"/>
        <v/>
      </c>
      <c r="D136" s="59"/>
      <c r="E136" s="59" t="str">
        <f t="shared" si="3"/>
        <v/>
      </c>
      <c r="F136" s="60"/>
      <c r="G136" s="61"/>
      <c r="H136" s="62"/>
      <c r="I136" s="61"/>
      <c r="J136" s="62"/>
      <c r="K136" s="63"/>
      <c r="L136" s="63"/>
      <c r="M136" s="66"/>
      <c r="N136" s="64"/>
    </row>
    <row r="137" spans="2:14">
      <c r="B137" s="58"/>
      <c r="C137" s="59" t="str">
        <f t="shared" ref="C137:C200" si="4">IF(B137="","","Elétrica")</f>
        <v/>
      </c>
      <c r="D137" s="59"/>
      <c r="E137" s="59" t="str">
        <f t="shared" ref="E137:E200" si="5">IF(B137="","","Automotoras")</f>
        <v/>
      </c>
      <c r="F137" s="60"/>
      <c r="G137" s="61"/>
      <c r="H137" s="62"/>
      <c r="I137" s="61"/>
      <c r="J137" s="62"/>
      <c r="K137" s="63"/>
      <c r="L137" s="63"/>
      <c r="M137" s="66"/>
      <c r="N137" s="64"/>
    </row>
    <row r="138" spans="2:14">
      <c r="B138" s="58"/>
      <c r="C138" s="59" t="str">
        <f t="shared" si="4"/>
        <v/>
      </c>
      <c r="D138" s="59"/>
      <c r="E138" s="59" t="str">
        <f t="shared" si="5"/>
        <v/>
      </c>
      <c r="F138" s="60"/>
      <c r="G138" s="61"/>
      <c r="H138" s="62"/>
      <c r="I138" s="61"/>
      <c r="J138" s="62"/>
      <c r="K138" s="63"/>
      <c r="L138" s="63"/>
      <c r="M138" s="66"/>
      <c r="N138" s="64"/>
    </row>
    <row r="139" spans="2:14">
      <c r="B139" s="58"/>
      <c r="C139" s="59" t="str">
        <f t="shared" si="4"/>
        <v/>
      </c>
      <c r="D139" s="59"/>
      <c r="E139" s="59" t="str">
        <f t="shared" si="5"/>
        <v/>
      </c>
      <c r="F139" s="60"/>
      <c r="G139" s="61"/>
      <c r="H139" s="62"/>
      <c r="I139" s="61"/>
      <c r="J139" s="62"/>
      <c r="K139" s="63"/>
      <c r="L139" s="63"/>
      <c r="M139" s="66"/>
      <c r="N139" s="64"/>
    </row>
    <row r="140" spans="2:14">
      <c r="B140" s="58"/>
      <c r="C140" s="59" t="str">
        <f t="shared" si="4"/>
        <v/>
      </c>
      <c r="D140" s="59"/>
      <c r="E140" s="59" t="str">
        <f t="shared" si="5"/>
        <v/>
      </c>
      <c r="F140" s="60"/>
      <c r="G140" s="61"/>
      <c r="H140" s="62"/>
      <c r="I140" s="61"/>
      <c r="J140" s="62"/>
      <c r="K140" s="63"/>
      <c r="L140" s="63"/>
      <c r="M140" s="66"/>
      <c r="N140" s="64"/>
    </row>
    <row r="141" spans="2:14">
      <c r="B141" s="58"/>
      <c r="C141" s="59" t="str">
        <f t="shared" si="4"/>
        <v/>
      </c>
      <c r="D141" s="59"/>
      <c r="E141" s="59" t="str">
        <f t="shared" si="5"/>
        <v/>
      </c>
      <c r="F141" s="60"/>
      <c r="G141" s="61"/>
      <c r="H141" s="62"/>
      <c r="I141" s="61"/>
      <c r="J141" s="62"/>
      <c r="K141" s="63"/>
      <c r="L141" s="63"/>
      <c r="M141" s="66"/>
      <c r="N141" s="64"/>
    </row>
    <row r="142" spans="2:14">
      <c r="B142" s="58"/>
      <c r="C142" s="59" t="str">
        <f t="shared" si="4"/>
        <v/>
      </c>
      <c r="D142" s="59"/>
      <c r="E142" s="59" t="str">
        <f t="shared" si="5"/>
        <v/>
      </c>
      <c r="F142" s="60"/>
      <c r="G142" s="61"/>
      <c r="H142" s="62"/>
      <c r="I142" s="61"/>
      <c r="J142" s="62"/>
      <c r="K142" s="63"/>
      <c r="L142" s="63"/>
      <c r="M142" s="66"/>
      <c r="N142" s="64"/>
    </row>
    <row r="143" spans="2:14">
      <c r="B143" s="58"/>
      <c r="C143" s="59" t="str">
        <f t="shared" si="4"/>
        <v/>
      </c>
      <c r="D143" s="59"/>
      <c r="E143" s="59" t="str">
        <f t="shared" si="5"/>
        <v/>
      </c>
      <c r="F143" s="60"/>
      <c r="G143" s="61"/>
      <c r="H143" s="62"/>
      <c r="I143" s="61"/>
      <c r="J143" s="62"/>
      <c r="K143" s="63"/>
      <c r="L143" s="63"/>
      <c r="M143" s="66"/>
      <c r="N143" s="64"/>
    </row>
    <row r="144" spans="2:14">
      <c r="B144" s="58"/>
      <c r="C144" s="59" t="str">
        <f t="shared" si="4"/>
        <v/>
      </c>
      <c r="D144" s="59"/>
      <c r="E144" s="59" t="str">
        <f t="shared" si="5"/>
        <v/>
      </c>
      <c r="F144" s="60"/>
      <c r="G144" s="61"/>
      <c r="H144" s="62"/>
      <c r="I144" s="61"/>
      <c r="J144" s="62"/>
      <c r="K144" s="63"/>
      <c r="L144" s="63"/>
      <c r="M144" s="66"/>
      <c r="N144" s="64"/>
    </row>
    <row r="145" spans="2:14">
      <c r="B145" s="58"/>
      <c r="C145" s="59" t="str">
        <f t="shared" si="4"/>
        <v/>
      </c>
      <c r="D145" s="59"/>
      <c r="E145" s="59" t="str">
        <f t="shared" si="5"/>
        <v/>
      </c>
      <c r="F145" s="60"/>
      <c r="G145" s="61"/>
      <c r="H145" s="62"/>
      <c r="I145" s="61"/>
      <c r="J145" s="62"/>
      <c r="K145" s="63"/>
      <c r="L145" s="63"/>
      <c r="M145" s="66"/>
      <c r="N145" s="64"/>
    </row>
    <row r="146" spans="2:14">
      <c r="B146" s="58"/>
      <c r="C146" s="59" t="str">
        <f t="shared" si="4"/>
        <v/>
      </c>
      <c r="D146" s="59"/>
      <c r="E146" s="59" t="str">
        <f t="shared" si="5"/>
        <v/>
      </c>
      <c r="F146" s="60"/>
      <c r="G146" s="61"/>
      <c r="H146" s="62"/>
      <c r="I146" s="61"/>
      <c r="J146" s="62"/>
      <c r="K146" s="63"/>
      <c r="L146" s="63"/>
      <c r="M146" s="66"/>
      <c r="N146" s="64"/>
    </row>
    <row r="147" spans="2:14">
      <c r="B147" s="58"/>
      <c r="C147" s="59" t="str">
        <f t="shared" si="4"/>
        <v/>
      </c>
      <c r="D147" s="59"/>
      <c r="E147" s="59" t="str">
        <f t="shared" si="5"/>
        <v/>
      </c>
      <c r="F147" s="60"/>
      <c r="G147" s="61"/>
      <c r="H147" s="62"/>
      <c r="I147" s="61"/>
      <c r="J147" s="62"/>
      <c r="K147" s="63"/>
      <c r="L147" s="63"/>
      <c r="M147" s="66"/>
      <c r="N147" s="64"/>
    </row>
    <row r="148" spans="2:14">
      <c r="B148" s="58"/>
      <c r="C148" s="59" t="str">
        <f t="shared" si="4"/>
        <v/>
      </c>
      <c r="D148" s="59"/>
      <c r="E148" s="59" t="str">
        <f t="shared" si="5"/>
        <v/>
      </c>
      <c r="F148" s="60"/>
      <c r="G148" s="61"/>
      <c r="H148" s="62"/>
      <c r="I148" s="61"/>
      <c r="J148" s="62"/>
      <c r="K148" s="63"/>
      <c r="L148" s="63"/>
      <c r="M148" s="66"/>
      <c r="N148" s="64"/>
    </row>
    <row r="149" spans="2:14">
      <c r="B149" s="58"/>
      <c r="C149" s="59" t="str">
        <f t="shared" si="4"/>
        <v/>
      </c>
      <c r="D149" s="59"/>
      <c r="E149" s="59" t="str">
        <f t="shared" si="5"/>
        <v/>
      </c>
      <c r="F149" s="60"/>
      <c r="G149" s="61"/>
      <c r="H149" s="62"/>
      <c r="I149" s="61"/>
      <c r="J149" s="62"/>
      <c r="K149" s="63"/>
      <c r="L149" s="63"/>
      <c r="M149" s="66"/>
      <c r="N149" s="64"/>
    </row>
    <row r="150" spans="2:14">
      <c r="B150" s="58"/>
      <c r="C150" s="59" t="str">
        <f t="shared" si="4"/>
        <v/>
      </c>
      <c r="D150" s="59"/>
      <c r="E150" s="59" t="str">
        <f t="shared" si="5"/>
        <v/>
      </c>
      <c r="F150" s="60"/>
      <c r="G150" s="61"/>
      <c r="H150" s="62"/>
      <c r="I150" s="61"/>
      <c r="J150" s="62"/>
      <c r="K150" s="63"/>
      <c r="L150" s="63"/>
      <c r="M150" s="66"/>
      <c r="N150" s="64"/>
    </row>
    <row r="151" spans="2:14">
      <c r="B151" s="58"/>
      <c r="C151" s="59" t="str">
        <f t="shared" si="4"/>
        <v/>
      </c>
      <c r="D151" s="59"/>
      <c r="E151" s="59" t="str">
        <f t="shared" si="5"/>
        <v/>
      </c>
      <c r="F151" s="60"/>
      <c r="G151" s="61"/>
      <c r="H151" s="62"/>
      <c r="I151" s="61"/>
      <c r="J151" s="62"/>
      <c r="K151" s="63"/>
      <c r="L151" s="63"/>
      <c r="M151" s="66"/>
      <c r="N151" s="64"/>
    </row>
    <row r="152" spans="2:14">
      <c r="B152" s="58"/>
      <c r="C152" s="59" t="str">
        <f t="shared" si="4"/>
        <v/>
      </c>
      <c r="D152" s="59"/>
      <c r="E152" s="59" t="str">
        <f t="shared" si="5"/>
        <v/>
      </c>
      <c r="F152" s="60"/>
      <c r="G152" s="61"/>
      <c r="H152" s="62"/>
      <c r="I152" s="61"/>
      <c r="J152" s="62"/>
      <c r="K152" s="63"/>
      <c r="L152" s="63"/>
      <c r="M152" s="66"/>
      <c r="N152" s="64"/>
    </row>
    <row r="153" spans="2:14">
      <c r="B153" s="58"/>
      <c r="C153" s="59" t="str">
        <f t="shared" si="4"/>
        <v/>
      </c>
      <c r="D153" s="59"/>
      <c r="E153" s="59" t="str">
        <f t="shared" si="5"/>
        <v/>
      </c>
      <c r="F153" s="60"/>
      <c r="G153" s="61"/>
      <c r="H153" s="62"/>
      <c r="I153" s="61"/>
      <c r="J153" s="62"/>
      <c r="K153" s="63"/>
      <c r="L153" s="63"/>
      <c r="M153" s="66"/>
      <c r="N153" s="64"/>
    </row>
    <row r="154" spans="2:14">
      <c r="B154" s="58"/>
      <c r="C154" s="59" t="str">
        <f t="shared" si="4"/>
        <v/>
      </c>
      <c r="D154" s="59"/>
      <c r="E154" s="59" t="str">
        <f t="shared" si="5"/>
        <v/>
      </c>
      <c r="F154" s="60"/>
      <c r="G154" s="61"/>
      <c r="H154" s="62"/>
      <c r="I154" s="61"/>
      <c r="J154" s="62"/>
      <c r="K154" s="63"/>
      <c r="L154" s="63"/>
      <c r="M154" s="66"/>
      <c r="N154" s="64"/>
    </row>
    <row r="155" spans="2:14">
      <c r="B155" s="58"/>
      <c r="C155" s="59" t="str">
        <f t="shared" si="4"/>
        <v/>
      </c>
      <c r="D155" s="59"/>
      <c r="E155" s="59" t="str">
        <f t="shared" si="5"/>
        <v/>
      </c>
      <c r="F155" s="60"/>
      <c r="G155" s="61"/>
      <c r="H155" s="62"/>
      <c r="I155" s="61"/>
      <c r="J155" s="62"/>
      <c r="K155" s="63"/>
      <c r="L155" s="63"/>
      <c r="M155" s="66"/>
      <c r="N155" s="64"/>
    </row>
    <row r="156" spans="2:14">
      <c r="B156" s="58"/>
      <c r="C156" s="59" t="str">
        <f t="shared" si="4"/>
        <v/>
      </c>
      <c r="D156" s="59"/>
      <c r="E156" s="59" t="str">
        <f t="shared" si="5"/>
        <v/>
      </c>
      <c r="F156" s="60"/>
      <c r="G156" s="61"/>
      <c r="H156" s="62"/>
      <c r="I156" s="61"/>
      <c r="J156" s="62"/>
      <c r="K156" s="63"/>
      <c r="L156" s="63"/>
      <c r="M156" s="66"/>
      <c r="N156" s="64"/>
    </row>
    <row r="157" spans="2:14">
      <c r="B157" s="58"/>
      <c r="C157" s="59" t="str">
        <f t="shared" si="4"/>
        <v/>
      </c>
      <c r="D157" s="59"/>
      <c r="E157" s="59" t="str">
        <f t="shared" si="5"/>
        <v/>
      </c>
      <c r="F157" s="60"/>
      <c r="G157" s="61"/>
      <c r="H157" s="62"/>
      <c r="I157" s="61"/>
      <c r="J157" s="62"/>
      <c r="K157" s="63"/>
      <c r="L157" s="63"/>
      <c r="M157" s="66"/>
      <c r="N157" s="64"/>
    </row>
    <row r="158" spans="2:14">
      <c r="B158" s="58"/>
      <c r="C158" s="59" t="str">
        <f t="shared" si="4"/>
        <v/>
      </c>
      <c r="D158" s="59"/>
      <c r="E158" s="59" t="str">
        <f t="shared" si="5"/>
        <v/>
      </c>
      <c r="F158" s="60"/>
      <c r="G158" s="61"/>
      <c r="H158" s="62"/>
      <c r="I158" s="61"/>
      <c r="J158" s="62"/>
      <c r="K158" s="63"/>
      <c r="L158" s="63"/>
      <c r="M158" s="66"/>
      <c r="N158" s="64"/>
    </row>
    <row r="159" spans="2:14">
      <c r="B159" s="58"/>
      <c r="C159" s="59" t="str">
        <f t="shared" si="4"/>
        <v/>
      </c>
      <c r="D159" s="59"/>
      <c r="E159" s="59" t="str">
        <f t="shared" si="5"/>
        <v/>
      </c>
      <c r="F159" s="60"/>
      <c r="G159" s="61"/>
      <c r="H159" s="62"/>
      <c r="I159" s="61"/>
      <c r="J159" s="62"/>
      <c r="K159" s="63"/>
      <c r="L159" s="63"/>
      <c r="M159" s="66"/>
      <c r="N159" s="64"/>
    </row>
    <row r="160" spans="2:14">
      <c r="B160" s="58"/>
      <c r="C160" s="59" t="str">
        <f t="shared" si="4"/>
        <v/>
      </c>
      <c r="D160" s="59"/>
      <c r="E160" s="59" t="str">
        <f t="shared" si="5"/>
        <v/>
      </c>
      <c r="F160" s="60"/>
      <c r="G160" s="61"/>
      <c r="H160" s="62"/>
      <c r="I160" s="61"/>
      <c r="J160" s="62"/>
      <c r="K160" s="63"/>
      <c r="L160" s="63"/>
      <c r="M160" s="66"/>
      <c r="N160" s="64"/>
    </row>
    <row r="161" spans="2:14">
      <c r="B161" s="58"/>
      <c r="C161" s="59" t="str">
        <f t="shared" si="4"/>
        <v/>
      </c>
      <c r="D161" s="59"/>
      <c r="E161" s="59" t="str">
        <f t="shared" si="5"/>
        <v/>
      </c>
      <c r="F161" s="60"/>
      <c r="G161" s="61"/>
      <c r="H161" s="62"/>
      <c r="I161" s="61"/>
      <c r="J161" s="62"/>
      <c r="K161" s="63"/>
      <c r="L161" s="63"/>
      <c r="M161" s="66"/>
      <c r="N161" s="64"/>
    </row>
    <row r="162" spans="2:14">
      <c r="B162" s="58"/>
      <c r="C162" s="59" t="str">
        <f t="shared" si="4"/>
        <v/>
      </c>
      <c r="D162" s="59"/>
      <c r="E162" s="59" t="str">
        <f t="shared" si="5"/>
        <v/>
      </c>
      <c r="F162" s="60"/>
      <c r="G162" s="61"/>
      <c r="H162" s="62"/>
      <c r="I162" s="61"/>
      <c r="J162" s="62"/>
      <c r="K162" s="63"/>
      <c r="L162" s="63"/>
      <c r="M162" s="66"/>
      <c r="N162" s="64"/>
    </row>
    <row r="163" spans="2:14">
      <c r="B163" s="58"/>
      <c r="C163" s="59" t="str">
        <f t="shared" si="4"/>
        <v/>
      </c>
      <c r="D163" s="59"/>
      <c r="E163" s="59" t="str">
        <f t="shared" si="5"/>
        <v/>
      </c>
      <c r="F163" s="60"/>
      <c r="G163" s="61"/>
      <c r="H163" s="62"/>
      <c r="I163" s="61"/>
      <c r="J163" s="62"/>
      <c r="K163" s="63"/>
      <c r="L163" s="63"/>
      <c r="M163" s="66"/>
      <c r="N163" s="64"/>
    </row>
    <row r="164" spans="2:14">
      <c r="B164" s="58"/>
      <c r="C164" s="59" t="str">
        <f t="shared" si="4"/>
        <v/>
      </c>
      <c r="D164" s="59"/>
      <c r="E164" s="59" t="str">
        <f t="shared" si="5"/>
        <v/>
      </c>
      <c r="F164" s="60"/>
      <c r="G164" s="61"/>
      <c r="H164" s="62"/>
      <c r="I164" s="61"/>
      <c r="J164" s="62"/>
      <c r="K164" s="63"/>
      <c r="L164" s="63"/>
      <c r="M164" s="66"/>
      <c r="N164" s="64"/>
    </row>
    <row r="165" spans="2:14">
      <c r="B165" s="58"/>
      <c r="C165" s="59" t="str">
        <f t="shared" si="4"/>
        <v/>
      </c>
      <c r="D165" s="59"/>
      <c r="E165" s="59" t="str">
        <f t="shared" si="5"/>
        <v/>
      </c>
      <c r="F165" s="60"/>
      <c r="G165" s="61"/>
      <c r="H165" s="62"/>
      <c r="I165" s="61"/>
      <c r="J165" s="62"/>
      <c r="K165" s="63"/>
      <c r="L165" s="63"/>
      <c r="M165" s="66"/>
      <c r="N165" s="64"/>
    </row>
    <row r="166" spans="2:14">
      <c r="B166" s="58"/>
      <c r="C166" s="59" t="str">
        <f t="shared" si="4"/>
        <v/>
      </c>
      <c r="D166" s="59"/>
      <c r="E166" s="59" t="str">
        <f t="shared" si="5"/>
        <v/>
      </c>
      <c r="F166" s="60"/>
      <c r="G166" s="61"/>
      <c r="H166" s="62"/>
      <c r="I166" s="61"/>
      <c r="J166" s="62"/>
      <c r="K166" s="63"/>
      <c r="L166" s="63"/>
      <c r="M166" s="66"/>
      <c r="N166" s="64"/>
    </row>
    <row r="167" spans="2:14">
      <c r="B167" s="58"/>
      <c r="C167" s="59" t="str">
        <f t="shared" si="4"/>
        <v/>
      </c>
      <c r="D167" s="59"/>
      <c r="E167" s="59" t="str">
        <f t="shared" si="5"/>
        <v/>
      </c>
      <c r="F167" s="60"/>
      <c r="G167" s="61"/>
      <c r="H167" s="62"/>
      <c r="I167" s="61"/>
      <c r="J167" s="62"/>
      <c r="K167" s="63"/>
      <c r="L167" s="63"/>
      <c r="M167" s="66"/>
      <c r="N167" s="64"/>
    </row>
    <row r="168" spans="2:14">
      <c r="B168" s="58"/>
      <c r="C168" s="59" t="str">
        <f t="shared" si="4"/>
        <v/>
      </c>
      <c r="D168" s="59"/>
      <c r="E168" s="59" t="str">
        <f t="shared" si="5"/>
        <v/>
      </c>
      <c r="F168" s="60"/>
      <c r="G168" s="61"/>
      <c r="H168" s="62"/>
      <c r="I168" s="61"/>
      <c r="J168" s="62"/>
      <c r="K168" s="63"/>
      <c r="L168" s="63"/>
      <c r="M168" s="66"/>
      <c r="N168" s="64"/>
    </row>
    <row r="169" spans="2:14">
      <c r="B169" s="58"/>
      <c r="C169" s="59" t="str">
        <f t="shared" si="4"/>
        <v/>
      </c>
      <c r="D169" s="59"/>
      <c r="E169" s="59" t="str">
        <f t="shared" si="5"/>
        <v/>
      </c>
      <c r="F169" s="60"/>
      <c r="G169" s="61"/>
      <c r="H169" s="62"/>
      <c r="I169" s="61"/>
      <c r="J169" s="62"/>
      <c r="K169" s="63"/>
      <c r="L169" s="63"/>
      <c r="M169" s="66"/>
      <c r="N169" s="64"/>
    </row>
    <row r="170" spans="2:14">
      <c r="B170" s="58"/>
      <c r="C170" s="59" t="str">
        <f t="shared" si="4"/>
        <v/>
      </c>
      <c r="D170" s="59"/>
      <c r="E170" s="59" t="str">
        <f t="shared" si="5"/>
        <v/>
      </c>
      <c r="F170" s="60"/>
      <c r="G170" s="61"/>
      <c r="H170" s="62"/>
      <c r="I170" s="61"/>
      <c r="J170" s="62"/>
      <c r="K170" s="63"/>
      <c r="L170" s="63"/>
      <c r="M170" s="66"/>
      <c r="N170" s="64"/>
    </row>
    <row r="171" spans="2:14">
      <c r="B171" s="58"/>
      <c r="C171" s="59" t="str">
        <f t="shared" si="4"/>
        <v/>
      </c>
      <c r="D171" s="59"/>
      <c r="E171" s="59" t="str">
        <f t="shared" si="5"/>
        <v/>
      </c>
      <c r="F171" s="60"/>
      <c r="G171" s="61"/>
      <c r="H171" s="62"/>
      <c r="I171" s="61"/>
      <c r="J171" s="62"/>
      <c r="K171" s="63"/>
      <c r="L171" s="63"/>
      <c r="M171" s="66"/>
      <c r="N171" s="64"/>
    </row>
    <row r="172" spans="2:14">
      <c r="B172" s="58"/>
      <c r="C172" s="59" t="str">
        <f t="shared" si="4"/>
        <v/>
      </c>
      <c r="D172" s="59"/>
      <c r="E172" s="59" t="str">
        <f t="shared" si="5"/>
        <v/>
      </c>
      <c r="F172" s="60"/>
      <c r="G172" s="61"/>
      <c r="H172" s="62"/>
      <c r="I172" s="61"/>
      <c r="J172" s="62"/>
      <c r="K172" s="63"/>
      <c r="L172" s="63"/>
      <c r="M172" s="66"/>
      <c r="N172" s="64"/>
    </row>
    <row r="173" spans="2:14">
      <c r="B173" s="58"/>
      <c r="C173" s="59" t="str">
        <f t="shared" si="4"/>
        <v/>
      </c>
      <c r="D173" s="59"/>
      <c r="E173" s="59" t="str">
        <f t="shared" si="5"/>
        <v/>
      </c>
      <c r="F173" s="60"/>
      <c r="G173" s="61"/>
      <c r="H173" s="62"/>
      <c r="I173" s="61"/>
      <c r="J173" s="62"/>
      <c r="K173" s="63"/>
      <c r="L173" s="63"/>
      <c r="M173" s="66"/>
      <c r="N173" s="64"/>
    </row>
    <row r="174" spans="2:14">
      <c r="B174" s="58"/>
      <c r="C174" s="59" t="str">
        <f t="shared" si="4"/>
        <v/>
      </c>
      <c r="D174" s="59"/>
      <c r="E174" s="59" t="str">
        <f t="shared" si="5"/>
        <v/>
      </c>
      <c r="F174" s="60"/>
      <c r="G174" s="61"/>
      <c r="H174" s="62"/>
      <c r="I174" s="61"/>
      <c r="J174" s="62"/>
      <c r="K174" s="63"/>
      <c r="L174" s="63"/>
      <c r="M174" s="66"/>
      <c r="N174" s="64"/>
    </row>
    <row r="175" spans="2:14">
      <c r="B175" s="58"/>
      <c r="C175" s="59" t="str">
        <f t="shared" si="4"/>
        <v/>
      </c>
      <c r="D175" s="59"/>
      <c r="E175" s="59" t="str">
        <f t="shared" si="5"/>
        <v/>
      </c>
      <c r="F175" s="60"/>
      <c r="G175" s="61"/>
      <c r="H175" s="62"/>
      <c r="I175" s="61"/>
      <c r="J175" s="62"/>
      <c r="K175" s="63"/>
      <c r="L175" s="63"/>
      <c r="M175" s="66"/>
      <c r="N175" s="64"/>
    </row>
    <row r="176" spans="2:14">
      <c r="B176" s="58"/>
      <c r="C176" s="59" t="str">
        <f t="shared" si="4"/>
        <v/>
      </c>
      <c r="D176" s="59"/>
      <c r="E176" s="59" t="str">
        <f t="shared" si="5"/>
        <v/>
      </c>
      <c r="F176" s="60"/>
      <c r="G176" s="61"/>
      <c r="H176" s="62"/>
      <c r="I176" s="61"/>
      <c r="J176" s="62"/>
      <c r="K176" s="63"/>
      <c r="L176" s="63"/>
      <c r="M176" s="66"/>
      <c r="N176" s="64"/>
    </row>
    <row r="177" spans="2:14">
      <c r="B177" s="58"/>
      <c r="C177" s="59" t="str">
        <f t="shared" si="4"/>
        <v/>
      </c>
      <c r="D177" s="59"/>
      <c r="E177" s="59" t="str">
        <f t="shared" si="5"/>
        <v/>
      </c>
      <c r="F177" s="60"/>
      <c r="G177" s="61"/>
      <c r="H177" s="62"/>
      <c r="I177" s="61"/>
      <c r="J177" s="62"/>
      <c r="K177" s="63"/>
      <c r="L177" s="63"/>
      <c r="M177" s="66"/>
      <c r="N177" s="64"/>
    </row>
    <row r="178" spans="2:14">
      <c r="B178" s="58"/>
      <c r="C178" s="59" t="str">
        <f t="shared" si="4"/>
        <v/>
      </c>
      <c r="D178" s="59"/>
      <c r="E178" s="59" t="str">
        <f t="shared" si="5"/>
        <v/>
      </c>
      <c r="F178" s="60"/>
      <c r="G178" s="61"/>
      <c r="H178" s="62"/>
      <c r="I178" s="61"/>
      <c r="J178" s="62"/>
      <c r="K178" s="63"/>
      <c r="L178" s="63"/>
      <c r="M178" s="66"/>
      <c r="N178" s="64"/>
    </row>
    <row r="179" spans="2:14">
      <c r="B179" s="58"/>
      <c r="C179" s="59" t="str">
        <f t="shared" si="4"/>
        <v/>
      </c>
      <c r="D179" s="59"/>
      <c r="E179" s="59" t="str">
        <f t="shared" si="5"/>
        <v/>
      </c>
      <c r="F179" s="60"/>
      <c r="G179" s="61"/>
      <c r="H179" s="62"/>
      <c r="I179" s="61"/>
      <c r="J179" s="62"/>
      <c r="K179" s="63"/>
      <c r="L179" s="63"/>
      <c r="M179" s="66"/>
      <c r="N179" s="64"/>
    </row>
    <row r="180" spans="2:14">
      <c r="B180" s="58"/>
      <c r="C180" s="59" t="str">
        <f t="shared" si="4"/>
        <v/>
      </c>
      <c r="D180" s="59"/>
      <c r="E180" s="59" t="str">
        <f t="shared" si="5"/>
        <v/>
      </c>
      <c r="F180" s="60"/>
      <c r="G180" s="61"/>
      <c r="H180" s="62"/>
      <c r="I180" s="61"/>
      <c r="J180" s="62"/>
      <c r="K180" s="63"/>
      <c r="L180" s="63"/>
      <c r="M180" s="66"/>
      <c r="N180" s="64"/>
    </row>
    <row r="181" spans="2:14">
      <c r="B181" s="58"/>
      <c r="C181" s="59" t="str">
        <f t="shared" si="4"/>
        <v/>
      </c>
      <c r="D181" s="59"/>
      <c r="E181" s="59" t="str">
        <f t="shared" si="5"/>
        <v/>
      </c>
      <c r="F181" s="60"/>
      <c r="G181" s="61"/>
      <c r="H181" s="62"/>
      <c r="I181" s="61"/>
      <c r="J181" s="62"/>
      <c r="K181" s="63"/>
      <c r="L181" s="63"/>
      <c r="M181" s="66"/>
      <c r="N181" s="64"/>
    </row>
    <row r="182" spans="2:14">
      <c r="B182" s="58"/>
      <c r="C182" s="59" t="str">
        <f t="shared" si="4"/>
        <v/>
      </c>
      <c r="D182" s="59"/>
      <c r="E182" s="59" t="str">
        <f t="shared" si="5"/>
        <v/>
      </c>
      <c r="F182" s="60"/>
      <c r="G182" s="61"/>
      <c r="H182" s="62"/>
      <c r="I182" s="61"/>
      <c r="J182" s="62"/>
      <c r="K182" s="63"/>
      <c r="L182" s="63"/>
      <c r="M182" s="66"/>
      <c r="N182" s="64"/>
    </row>
    <row r="183" spans="2:14">
      <c r="B183" s="58"/>
      <c r="C183" s="59" t="str">
        <f t="shared" si="4"/>
        <v/>
      </c>
      <c r="D183" s="59"/>
      <c r="E183" s="59" t="str">
        <f t="shared" si="5"/>
        <v/>
      </c>
      <c r="F183" s="60"/>
      <c r="G183" s="61"/>
      <c r="H183" s="62"/>
      <c r="I183" s="61"/>
      <c r="J183" s="62"/>
      <c r="K183" s="63"/>
      <c r="L183" s="63"/>
      <c r="M183" s="66"/>
      <c r="N183" s="64"/>
    </row>
    <row r="184" spans="2:14">
      <c r="B184" s="58"/>
      <c r="C184" s="59" t="str">
        <f t="shared" si="4"/>
        <v/>
      </c>
      <c r="D184" s="59"/>
      <c r="E184" s="59" t="str">
        <f t="shared" si="5"/>
        <v/>
      </c>
      <c r="F184" s="60"/>
      <c r="G184" s="61"/>
      <c r="H184" s="62"/>
      <c r="I184" s="61"/>
      <c r="J184" s="62"/>
      <c r="K184" s="63"/>
      <c r="L184" s="63"/>
      <c r="M184" s="66"/>
      <c r="N184" s="64"/>
    </row>
    <row r="185" spans="2:14">
      <c r="B185" s="58"/>
      <c r="C185" s="59" t="str">
        <f t="shared" si="4"/>
        <v/>
      </c>
      <c r="D185" s="59"/>
      <c r="E185" s="59" t="str">
        <f t="shared" si="5"/>
        <v/>
      </c>
      <c r="F185" s="60"/>
      <c r="G185" s="61"/>
      <c r="H185" s="62"/>
      <c r="I185" s="61"/>
      <c r="J185" s="62"/>
      <c r="K185" s="63"/>
      <c r="L185" s="63"/>
      <c r="M185" s="66"/>
      <c r="N185" s="64"/>
    </row>
    <row r="186" spans="2:14">
      <c r="B186" s="58"/>
      <c r="C186" s="59" t="str">
        <f t="shared" si="4"/>
        <v/>
      </c>
      <c r="D186" s="59"/>
      <c r="E186" s="59" t="str">
        <f t="shared" si="5"/>
        <v/>
      </c>
      <c r="F186" s="60"/>
      <c r="G186" s="61"/>
      <c r="H186" s="62"/>
      <c r="I186" s="61"/>
      <c r="J186" s="62"/>
      <c r="K186" s="63"/>
      <c r="L186" s="63"/>
      <c r="M186" s="66"/>
      <c r="N186" s="64"/>
    </row>
    <row r="187" spans="2:14">
      <c r="B187" s="58"/>
      <c r="C187" s="59" t="str">
        <f t="shared" si="4"/>
        <v/>
      </c>
      <c r="D187" s="59"/>
      <c r="E187" s="59" t="str">
        <f t="shared" si="5"/>
        <v/>
      </c>
      <c r="F187" s="60"/>
      <c r="G187" s="61"/>
      <c r="H187" s="62"/>
      <c r="I187" s="61"/>
      <c r="J187" s="62"/>
      <c r="K187" s="63"/>
      <c r="L187" s="63"/>
      <c r="M187" s="66"/>
      <c r="N187" s="64"/>
    </row>
    <row r="188" spans="2:14">
      <c r="B188" s="58"/>
      <c r="C188" s="59" t="str">
        <f t="shared" si="4"/>
        <v/>
      </c>
      <c r="D188" s="59"/>
      <c r="E188" s="59" t="str">
        <f t="shared" si="5"/>
        <v/>
      </c>
      <c r="F188" s="60"/>
      <c r="G188" s="61"/>
      <c r="H188" s="62"/>
      <c r="I188" s="61"/>
      <c r="J188" s="62"/>
      <c r="K188" s="63"/>
      <c r="L188" s="63"/>
      <c r="M188" s="66"/>
      <c r="N188" s="64"/>
    </row>
    <row r="189" spans="2:14">
      <c r="B189" s="58"/>
      <c r="C189" s="59" t="str">
        <f t="shared" si="4"/>
        <v/>
      </c>
      <c r="D189" s="59"/>
      <c r="E189" s="59" t="str">
        <f t="shared" si="5"/>
        <v/>
      </c>
      <c r="F189" s="60"/>
      <c r="G189" s="61"/>
      <c r="H189" s="62"/>
      <c r="I189" s="61"/>
      <c r="J189" s="62"/>
      <c r="K189" s="63"/>
      <c r="L189" s="63"/>
      <c r="M189" s="66"/>
      <c r="N189" s="64"/>
    </row>
    <row r="190" spans="2:14">
      <c r="B190" s="58"/>
      <c r="C190" s="59" t="str">
        <f t="shared" si="4"/>
        <v/>
      </c>
      <c r="D190" s="59"/>
      <c r="E190" s="59" t="str">
        <f t="shared" si="5"/>
        <v/>
      </c>
      <c r="F190" s="60"/>
      <c r="G190" s="61"/>
      <c r="H190" s="62"/>
      <c r="I190" s="61"/>
      <c r="J190" s="62"/>
      <c r="K190" s="63"/>
      <c r="L190" s="63"/>
      <c r="M190" s="66"/>
      <c r="N190" s="64"/>
    </row>
    <row r="191" spans="2:14">
      <c r="B191" s="58"/>
      <c r="C191" s="59" t="str">
        <f t="shared" si="4"/>
        <v/>
      </c>
      <c r="D191" s="59"/>
      <c r="E191" s="59" t="str">
        <f t="shared" si="5"/>
        <v/>
      </c>
      <c r="F191" s="60"/>
      <c r="G191" s="61"/>
      <c r="H191" s="62"/>
      <c r="I191" s="61"/>
      <c r="J191" s="62"/>
      <c r="K191" s="63"/>
      <c r="L191" s="63"/>
      <c r="M191" s="66"/>
      <c r="N191" s="64"/>
    </row>
    <row r="192" spans="2:14">
      <c r="B192" s="58"/>
      <c r="C192" s="59" t="str">
        <f t="shared" si="4"/>
        <v/>
      </c>
      <c r="D192" s="59"/>
      <c r="E192" s="59" t="str">
        <f t="shared" si="5"/>
        <v/>
      </c>
      <c r="F192" s="60"/>
      <c r="G192" s="61"/>
      <c r="H192" s="62"/>
      <c r="I192" s="61"/>
      <c r="J192" s="62"/>
      <c r="K192" s="63"/>
      <c r="L192" s="63"/>
      <c r="M192" s="66"/>
      <c r="N192" s="64"/>
    </row>
    <row r="193" spans="2:14">
      <c r="B193" s="58"/>
      <c r="C193" s="59" t="str">
        <f t="shared" si="4"/>
        <v/>
      </c>
      <c r="D193" s="59"/>
      <c r="E193" s="59" t="str">
        <f t="shared" si="5"/>
        <v/>
      </c>
      <c r="F193" s="60"/>
      <c r="G193" s="61"/>
      <c r="H193" s="62"/>
      <c r="I193" s="61"/>
      <c r="J193" s="62"/>
      <c r="K193" s="63"/>
      <c r="L193" s="63"/>
      <c r="M193" s="66"/>
      <c r="N193" s="64"/>
    </row>
    <row r="194" spans="2:14">
      <c r="B194" s="58"/>
      <c r="C194" s="59" t="str">
        <f t="shared" si="4"/>
        <v/>
      </c>
      <c r="D194" s="59"/>
      <c r="E194" s="59" t="str">
        <f t="shared" si="5"/>
        <v/>
      </c>
      <c r="F194" s="60"/>
      <c r="G194" s="61"/>
      <c r="H194" s="62"/>
      <c r="I194" s="61"/>
      <c r="J194" s="62"/>
      <c r="K194" s="63"/>
      <c r="L194" s="63"/>
      <c r="M194" s="66"/>
      <c r="N194" s="64"/>
    </row>
    <row r="195" spans="2:14">
      <c r="B195" s="58"/>
      <c r="C195" s="59" t="str">
        <f t="shared" si="4"/>
        <v/>
      </c>
      <c r="D195" s="59"/>
      <c r="E195" s="59" t="str">
        <f t="shared" si="5"/>
        <v/>
      </c>
      <c r="F195" s="60"/>
      <c r="G195" s="61"/>
      <c r="H195" s="62"/>
      <c r="I195" s="61"/>
      <c r="J195" s="62"/>
      <c r="K195" s="63"/>
      <c r="L195" s="63"/>
      <c r="M195" s="66"/>
      <c r="N195" s="64"/>
    </row>
    <row r="196" spans="2:14">
      <c r="B196" s="58"/>
      <c r="C196" s="59" t="str">
        <f t="shared" si="4"/>
        <v/>
      </c>
      <c r="D196" s="59"/>
      <c r="E196" s="59" t="str">
        <f t="shared" si="5"/>
        <v/>
      </c>
      <c r="F196" s="60"/>
      <c r="G196" s="61"/>
      <c r="H196" s="62"/>
      <c r="I196" s="61"/>
      <c r="J196" s="62"/>
      <c r="K196" s="63"/>
      <c r="L196" s="63"/>
      <c r="M196" s="66"/>
      <c r="N196" s="64"/>
    </row>
    <row r="197" spans="2:14">
      <c r="B197" s="58"/>
      <c r="C197" s="59" t="str">
        <f t="shared" si="4"/>
        <v/>
      </c>
      <c r="D197" s="59"/>
      <c r="E197" s="59" t="str">
        <f t="shared" si="5"/>
        <v/>
      </c>
      <c r="F197" s="60"/>
      <c r="G197" s="61"/>
      <c r="H197" s="62"/>
      <c r="I197" s="61"/>
      <c r="J197" s="62"/>
      <c r="K197" s="63"/>
      <c r="L197" s="63"/>
      <c r="M197" s="66"/>
      <c r="N197" s="64"/>
    </row>
    <row r="198" spans="2:14">
      <c r="B198" s="58"/>
      <c r="C198" s="59" t="str">
        <f t="shared" si="4"/>
        <v/>
      </c>
      <c r="D198" s="59"/>
      <c r="E198" s="59" t="str">
        <f t="shared" si="5"/>
        <v/>
      </c>
      <c r="F198" s="60"/>
      <c r="G198" s="61"/>
      <c r="H198" s="62"/>
      <c r="I198" s="61"/>
      <c r="J198" s="62"/>
      <c r="K198" s="63"/>
      <c r="L198" s="63"/>
      <c r="M198" s="66"/>
      <c r="N198" s="64"/>
    </row>
    <row r="199" spans="2:14">
      <c r="B199" s="58"/>
      <c r="C199" s="59" t="str">
        <f t="shared" si="4"/>
        <v/>
      </c>
      <c r="D199" s="59"/>
      <c r="E199" s="59" t="str">
        <f t="shared" si="5"/>
        <v/>
      </c>
      <c r="F199" s="60"/>
      <c r="G199" s="61"/>
      <c r="H199" s="62"/>
      <c r="I199" s="61"/>
      <c r="J199" s="62"/>
      <c r="K199" s="67"/>
      <c r="L199" s="63"/>
      <c r="M199" s="66"/>
      <c r="N199" s="64"/>
    </row>
    <row r="200" spans="2:14">
      <c r="B200" s="70"/>
      <c r="C200" s="71" t="str">
        <f t="shared" si="4"/>
        <v/>
      </c>
      <c r="D200" s="71"/>
      <c r="E200" s="71" t="str">
        <f t="shared" si="5"/>
        <v/>
      </c>
      <c r="F200" s="72"/>
      <c r="G200" s="73"/>
      <c r="H200" s="74"/>
      <c r="I200" s="73"/>
      <c r="J200" s="74"/>
      <c r="K200" s="75"/>
      <c r="L200" s="76"/>
      <c r="M200" s="77"/>
      <c r="N200" s="78"/>
    </row>
  </sheetData>
  <mergeCells count="10">
    <mergeCell ref="I5:J5"/>
    <mergeCell ref="K5:L5"/>
    <mergeCell ref="M5:M6"/>
    <mergeCell ref="N5:N6"/>
    <mergeCell ref="B5:B6"/>
    <mergeCell ref="C5:C6"/>
    <mergeCell ref="D5:D6"/>
    <mergeCell ref="E5:E6"/>
    <mergeCell ref="F5:F6"/>
    <mergeCell ref="G5:H5"/>
  </mergeCells>
  <dataValidations count="3">
    <dataValidation type="whole" operator="greaterThanOrEqual" allowBlank="1" showInputMessage="1" showErrorMessage="1" errorTitle="Erro!" error="Introduzir número inteiro (&gt;=0)." sqref="K8:M200" xr:uid="{5D6F0B8B-E692-4D48-9D43-16B5AA52BC13}">
      <formula1>0</formula1>
    </dataValidation>
    <dataValidation type="whole" allowBlank="1" showInputMessage="1" showErrorMessage="1" errorTitle="Erro!" error="Introduzir NIF válido (9 dígitos)." sqref="H8:H200 J8:J200" xr:uid="{0ECC5468-4C3F-4E99-81B8-19593E0F183C}">
      <formula1>100000000</formula1>
      <formula2>999999999</formula2>
    </dataValidation>
    <dataValidation type="whole" allowBlank="1" showInputMessage="1" showErrorMessage="1" errorTitle="Erro!" error="Introduzir um ano válido (e.g., 1985)." sqref="F8:F200" xr:uid="{EC6666B0-FC86-4453-8A76-C8DCBF875FC7}">
      <formula1>1800</formula1>
      <formula2>2100</formula2>
    </dataValidation>
  </dataValidations>
  <hyperlinks>
    <hyperlink ref="I2" location="'0.Índice'!A1" display="Índice" xr:uid="{5317B50D-4000-42F3-AA50-5D8069471CFF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88A55-5A99-4D73-A7D4-16FD38901034}">
  <dimension ref="B1:P200"/>
  <sheetViews>
    <sheetView showGridLines="0" workbookViewId="0">
      <selection activeCell="J13" sqref="J13"/>
    </sheetView>
  </sheetViews>
  <sheetFormatPr defaultColWidth="9.140625" defaultRowHeight="16.5"/>
  <cols>
    <col min="1" max="1" width="1.7109375" style="65" customWidth="1"/>
    <col min="2" max="2" width="17.42578125" style="65" customWidth="1"/>
    <col min="3" max="3" width="14.5703125" style="79" hidden="1" customWidth="1"/>
    <col min="4" max="4" width="29.140625" style="79" customWidth="1"/>
    <col min="5" max="5" width="4.5703125" style="79" hidden="1" customWidth="1"/>
    <col min="6" max="6" width="13.85546875" style="79" customWidth="1"/>
    <col min="7" max="7" width="21.140625" style="79" customWidth="1"/>
    <col min="8" max="8" width="18.42578125" style="79" customWidth="1"/>
    <col min="9" max="9" width="21.140625" style="79" customWidth="1"/>
    <col min="10" max="10" width="13.85546875" style="79" customWidth="1"/>
    <col min="11" max="11" width="13.42578125" style="79" customWidth="1"/>
    <col min="12" max="12" width="16" style="79" customWidth="1"/>
    <col min="13" max="13" width="12.5703125" style="79" customWidth="1"/>
    <col min="14" max="15" width="37.5703125" style="65" customWidth="1"/>
    <col min="16" max="16" width="9.140625" style="65"/>
    <col min="17" max="17" width="41.7109375" style="65" bestFit="1" customWidth="1"/>
    <col min="18" max="16384" width="9.140625" style="65"/>
  </cols>
  <sheetData>
    <row r="1" spans="2:16" s="40" customFormat="1" ht="20.25">
      <c r="C1" s="41"/>
      <c r="D1" s="41" t="s">
        <v>102</v>
      </c>
      <c r="E1" s="42"/>
      <c r="F1" s="42"/>
      <c r="G1" s="42"/>
      <c r="H1" s="42"/>
      <c r="I1" s="42"/>
      <c r="J1" s="42"/>
      <c r="K1" s="42"/>
      <c r="L1" s="42"/>
      <c r="M1" s="42"/>
    </row>
    <row r="2" spans="2:16" s="40" customFormat="1" ht="17.25">
      <c r="C2" s="43"/>
      <c r="D2" s="43" t="str">
        <f>'[7]1.Identificação'!F9</f>
        <v>MTS - Metro, Transportes do Sul, S.A.</v>
      </c>
      <c r="E2" s="44"/>
      <c r="F2" s="44"/>
      <c r="G2" s="45"/>
      <c r="H2" s="44"/>
      <c r="I2" s="46" t="s">
        <v>103</v>
      </c>
      <c r="J2" s="44"/>
      <c r="K2" s="45"/>
      <c r="L2" s="44"/>
      <c r="M2" s="44"/>
    </row>
    <row r="3" spans="2:16" s="40" customFormat="1">
      <c r="C3" s="47"/>
      <c r="D3" s="47" t="str">
        <f>+'[7]1.Identificação'!C6&amp;" "&amp;'[7]1.Identificação'!E6</f>
        <v>Ano a que reporta a informação: 2023</v>
      </c>
      <c r="E3" s="48"/>
      <c r="F3" s="48"/>
      <c r="G3" s="48"/>
      <c r="H3" s="48"/>
      <c r="I3" s="48"/>
      <c r="J3" s="48"/>
      <c r="K3" s="48"/>
      <c r="L3" s="48"/>
      <c r="M3" s="48"/>
      <c r="P3" s="49"/>
    </row>
    <row r="4" spans="2:16" s="40" customFormat="1" ht="16.5" customHeight="1">
      <c r="B4" s="50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</row>
    <row r="5" spans="2:16" s="40" customFormat="1" ht="31.5" customHeight="1">
      <c r="B5" s="200" t="s">
        <v>104</v>
      </c>
      <c r="C5" s="202" t="s">
        <v>105</v>
      </c>
      <c r="D5" s="202" t="s">
        <v>106</v>
      </c>
      <c r="E5" s="202" t="s">
        <v>107</v>
      </c>
      <c r="F5" s="202" t="s">
        <v>108</v>
      </c>
      <c r="G5" s="194" t="s">
        <v>109</v>
      </c>
      <c r="H5" s="195"/>
      <c r="I5" s="192" t="s">
        <v>110</v>
      </c>
      <c r="J5" s="193"/>
      <c r="K5" s="194" t="s">
        <v>111</v>
      </c>
      <c r="L5" s="195"/>
      <c r="M5" s="196" t="s">
        <v>112</v>
      </c>
      <c r="N5" s="198" t="s">
        <v>5</v>
      </c>
    </row>
    <row r="6" spans="2:16" s="40" customFormat="1" ht="42.75">
      <c r="B6" s="201"/>
      <c r="C6" s="203"/>
      <c r="D6" s="203"/>
      <c r="E6" s="203"/>
      <c r="F6" s="203"/>
      <c r="G6" s="51" t="s">
        <v>113</v>
      </c>
      <c r="H6" s="51" t="s">
        <v>114</v>
      </c>
      <c r="I6" s="51" t="s">
        <v>113</v>
      </c>
      <c r="J6" s="51" t="s">
        <v>114</v>
      </c>
      <c r="K6" s="51" t="s">
        <v>115</v>
      </c>
      <c r="L6" s="51" t="s">
        <v>116</v>
      </c>
      <c r="M6" s="197"/>
      <c r="N6" s="199"/>
    </row>
    <row r="7" spans="2:16" s="40" customFormat="1" ht="16.5" customHeight="1">
      <c r="B7" s="52"/>
      <c r="C7" s="53"/>
      <c r="D7" s="53"/>
      <c r="E7" s="53"/>
      <c r="F7" s="53"/>
      <c r="G7" s="53"/>
      <c r="H7" s="53"/>
      <c r="I7" s="53"/>
      <c r="J7" s="54"/>
      <c r="K7" s="55">
        <f>SUM(K8:K367)</f>
        <v>24</v>
      </c>
      <c r="L7" s="55">
        <f>SUM(L8:L367)</f>
        <v>0</v>
      </c>
      <c r="M7" s="56">
        <f>SUM(M8:M367)</f>
        <v>0</v>
      </c>
      <c r="N7" s="57"/>
    </row>
    <row r="8" spans="2:16" ht="16.5" customHeight="1">
      <c r="B8" s="58" t="s">
        <v>117</v>
      </c>
      <c r="C8" s="59" t="s">
        <v>118</v>
      </c>
      <c r="D8" s="59" t="s">
        <v>119</v>
      </c>
      <c r="E8" s="59" t="s">
        <v>120</v>
      </c>
      <c r="F8" s="60">
        <v>2005</v>
      </c>
      <c r="G8" s="61" t="s">
        <v>121</v>
      </c>
      <c r="H8" s="62">
        <v>505014971</v>
      </c>
      <c r="I8" s="61" t="s">
        <v>121</v>
      </c>
      <c r="J8" s="62">
        <v>505014971</v>
      </c>
      <c r="K8" s="63">
        <v>24</v>
      </c>
      <c r="L8" s="63">
        <v>0</v>
      </c>
      <c r="M8" s="63">
        <v>0</v>
      </c>
      <c r="N8" s="64"/>
    </row>
    <row r="9" spans="2:16" ht="16.5" customHeight="1">
      <c r="B9" s="58"/>
      <c r="C9" s="59" t="str">
        <f t="shared" ref="C9:C72" si="0">IF(B9="","","Elétrica")</f>
        <v/>
      </c>
      <c r="D9" s="59"/>
      <c r="E9" s="59" t="str">
        <f t="shared" ref="E9:E72" si="1">IF(B9="","","Automotoras")</f>
        <v/>
      </c>
      <c r="F9" s="60"/>
      <c r="G9" s="61"/>
      <c r="H9" s="62"/>
      <c r="I9" s="61"/>
      <c r="J9" s="62"/>
      <c r="K9" s="63"/>
      <c r="L9" s="63"/>
      <c r="M9" s="66"/>
      <c r="N9" s="64"/>
    </row>
    <row r="10" spans="2:16" ht="16.5" customHeight="1">
      <c r="B10" s="58"/>
      <c r="C10" s="59" t="str">
        <f t="shared" si="0"/>
        <v/>
      </c>
      <c r="D10" s="59"/>
      <c r="E10" s="59" t="str">
        <f t="shared" si="1"/>
        <v/>
      </c>
      <c r="F10" s="60"/>
      <c r="G10" s="61"/>
      <c r="H10" s="62"/>
      <c r="I10" s="61"/>
      <c r="J10" s="62"/>
      <c r="K10" s="67"/>
      <c r="L10" s="63"/>
      <c r="M10" s="66"/>
      <c r="N10" s="64"/>
    </row>
    <row r="11" spans="2:16" ht="16.5" customHeight="1">
      <c r="B11" s="58"/>
      <c r="C11" s="59" t="str">
        <f t="shared" si="0"/>
        <v/>
      </c>
      <c r="D11" s="59"/>
      <c r="E11" s="59" t="str">
        <f t="shared" si="1"/>
        <v/>
      </c>
      <c r="F11" s="60"/>
      <c r="G11" s="61"/>
      <c r="H11" s="62"/>
      <c r="I11" s="61"/>
      <c r="J11" s="62"/>
      <c r="K11" s="67"/>
      <c r="L11" s="63"/>
      <c r="M11" s="66"/>
      <c r="N11" s="68"/>
    </row>
    <row r="12" spans="2:16" ht="16.5" customHeight="1">
      <c r="B12" s="58"/>
      <c r="C12" s="59" t="str">
        <f t="shared" si="0"/>
        <v/>
      </c>
      <c r="D12" s="59"/>
      <c r="E12" s="59" t="str">
        <f t="shared" si="1"/>
        <v/>
      </c>
      <c r="F12" s="60"/>
      <c r="G12" s="61"/>
      <c r="H12" s="62"/>
      <c r="I12" s="61"/>
      <c r="J12" s="62"/>
      <c r="K12" s="67"/>
      <c r="L12" s="67"/>
      <c r="M12" s="66"/>
      <c r="N12" s="68"/>
    </row>
    <row r="13" spans="2:16" ht="16.5" customHeight="1">
      <c r="B13" s="58"/>
      <c r="C13" s="59" t="str">
        <f t="shared" si="0"/>
        <v/>
      </c>
      <c r="D13" s="59"/>
      <c r="E13" s="59" t="str">
        <f t="shared" si="1"/>
        <v/>
      </c>
      <c r="F13" s="60"/>
      <c r="G13" s="61"/>
      <c r="H13" s="62"/>
      <c r="I13" s="61"/>
      <c r="J13" s="62"/>
      <c r="K13" s="67"/>
      <c r="L13" s="63"/>
      <c r="M13" s="66"/>
      <c r="N13" s="69"/>
    </row>
    <row r="14" spans="2:16" ht="16.5" customHeight="1">
      <c r="B14" s="58"/>
      <c r="C14" s="59" t="str">
        <f t="shared" si="0"/>
        <v/>
      </c>
      <c r="D14" s="59"/>
      <c r="E14" s="59" t="str">
        <f t="shared" si="1"/>
        <v/>
      </c>
      <c r="F14" s="60"/>
      <c r="G14" s="61"/>
      <c r="H14" s="62"/>
      <c r="I14" s="61"/>
      <c r="J14" s="62"/>
      <c r="K14" s="63"/>
      <c r="L14" s="63"/>
      <c r="M14" s="66"/>
      <c r="N14" s="64"/>
    </row>
    <row r="15" spans="2:16" ht="16.5" customHeight="1">
      <c r="B15" s="58"/>
      <c r="C15" s="59" t="str">
        <f t="shared" si="0"/>
        <v/>
      </c>
      <c r="D15" s="59"/>
      <c r="E15" s="59" t="str">
        <f t="shared" si="1"/>
        <v/>
      </c>
      <c r="F15" s="60"/>
      <c r="G15" s="61"/>
      <c r="H15" s="62"/>
      <c r="I15" s="61"/>
      <c r="J15" s="62"/>
      <c r="K15" s="67"/>
      <c r="L15" s="63"/>
      <c r="M15" s="66"/>
      <c r="N15" s="64"/>
    </row>
    <row r="16" spans="2:16" ht="16.5" customHeight="1">
      <c r="B16" s="58"/>
      <c r="C16" s="59" t="str">
        <f t="shared" si="0"/>
        <v/>
      </c>
      <c r="D16" s="59"/>
      <c r="E16" s="59" t="str">
        <f t="shared" si="1"/>
        <v/>
      </c>
      <c r="F16" s="60"/>
      <c r="G16" s="61"/>
      <c r="H16" s="62"/>
      <c r="I16" s="61"/>
      <c r="J16" s="62"/>
      <c r="K16" s="67"/>
      <c r="L16" s="63"/>
      <c r="M16" s="66"/>
      <c r="N16" s="64"/>
    </row>
    <row r="17" spans="2:14" ht="16.5" customHeight="1">
      <c r="B17" s="58"/>
      <c r="C17" s="59" t="str">
        <f t="shared" si="0"/>
        <v/>
      </c>
      <c r="D17" s="59"/>
      <c r="E17" s="59" t="str">
        <f t="shared" si="1"/>
        <v/>
      </c>
      <c r="F17" s="60"/>
      <c r="G17" s="61"/>
      <c r="H17" s="62"/>
      <c r="I17" s="61"/>
      <c r="J17" s="62"/>
      <c r="K17" s="63"/>
      <c r="L17" s="63"/>
      <c r="M17" s="66"/>
      <c r="N17" s="64"/>
    </row>
    <row r="18" spans="2:14" ht="16.5" customHeight="1">
      <c r="B18" s="58"/>
      <c r="C18" s="59" t="str">
        <f t="shared" si="0"/>
        <v/>
      </c>
      <c r="D18" s="59"/>
      <c r="E18" s="59" t="str">
        <f t="shared" si="1"/>
        <v/>
      </c>
      <c r="F18" s="60"/>
      <c r="G18" s="61"/>
      <c r="H18" s="62"/>
      <c r="I18" s="61"/>
      <c r="J18" s="62"/>
      <c r="K18" s="67"/>
      <c r="L18" s="67"/>
      <c r="M18" s="66"/>
      <c r="N18" s="64"/>
    </row>
    <row r="19" spans="2:14" ht="16.5" customHeight="1">
      <c r="B19" s="58"/>
      <c r="C19" s="59" t="str">
        <f t="shared" si="0"/>
        <v/>
      </c>
      <c r="D19" s="59"/>
      <c r="E19" s="59" t="str">
        <f t="shared" si="1"/>
        <v/>
      </c>
      <c r="F19" s="60"/>
      <c r="G19" s="61"/>
      <c r="H19" s="62"/>
      <c r="I19" s="61"/>
      <c r="J19" s="62"/>
      <c r="K19" s="67"/>
      <c r="L19" s="67"/>
      <c r="M19" s="66"/>
      <c r="N19" s="64"/>
    </row>
    <row r="20" spans="2:14" ht="16.5" customHeight="1">
      <c r="B20" s="58"/>
      <c r="C20" s="59" t="str">
        <f t="shared" si="0"/>
        <v/>
      </c>
      <c r="D20" s="59"/>
      <c r="E20" s="59" t="str">
        <f t="shared" si="1"/>
        <v/>
      </c>
      <c r="F20" s="60"/>
      <c r="G20" s="61"/>
      <c r="H20" s="62"/>
      <c r="I20" s="61"/>
      <c r="J20" s="62"/>
      <c r="K20" s="67"/>
      <c r="L20" s="67"/>
      <c r="M20" s="66"/>
      <c r="N20" s="64"/>
    </row>
    <row r="21" spans="2:14" ht="16.5" customHeight="1">
      <c r="B21" s="58"/>
      <c r="C21" s="59" t="str">
        <f t="shared" si="0"/>
        <v/>
      </c>
      <c r="D21" s="59"/>
      <c r="E21" s="59" t="str">
        <f t="shared" si="1"/>
        <v/>
      </c>
      <c r="F21" s="60"/>
      <c r="G21" s="61"/>
      <c r="H21" s="62"/>
      <c r="I21" s="61"/>
      <c r="J21" s="62"/>
      <c r="K21" s="67"/>
      <c r="L21" s="67"/>
      <c r="M21" s="66"/>
      <c r="N21" s="68"/>
    </row>
    <row r="22" spans="2:14" ht="16.5" customHeight="1">
      <c r="B22" s="58"/>
      <c r="C22" s="59" t="str">
        <f t="shared" si="0"/>
        <v/>
      </c>
      <c r="D22" s="59"/>
      <c r="E22" s="59" t="str">
        <f t="shared" si="1"/>
        <v/>
      </c>
      <c r="F22" s="60"/>
      <c r="G22" s="61"/>
      <c r="H22" s="62"/>
      <c r="I22" s="61"/>
      <c r="J22" s="62"/>
      <c r="K22" s="67"/>
      <c r="L22" s="67"/>
      <c r="M22" s="66"/>
      <c r="N22" s="68"/>
    </row>
    <row r="23" spans="2:14" ht="16.5" customHeight="1">
      <c r="B23" s="58"/>
      <c r="C23" s="59" t="str">
        <f t="shared" si="0"/>
        <v/>
      </c>
      <c r="D23" s="59"/>
      <c r="E23" s="59" t="str">
        <f t="shared" si="1"/>
        <v/>
      </c>
      <c r="F23" s="60"/>
      <c r="G23" s="61"/>
      <c r="H23" s="62"/>
      <c r="I23" s="61"/>
      <c r="J23" s="62"/>
      <c r="K23" s="67"/>
      <c r="L23" s="67"/>
      <c r="M23" s="66"/>
      <c r="N23" s="68"/>
    </row>
    <row r="24" spans="2:14" ht="16.5" customHeight="1">
      <c r="B24" s="58"/>
      <c r="C24" s="59" t="str">
        <f t="shared" si="0"/>
        <v/>
      </c>
      <c r="D24" s="59"/>
      <c r="E24" s="59" t="str">
        <f t="shared" si="1"/>
        <v/>
      </c>
      <c r="F24" s="60"/>
      <c r="G24" s="61"/>
      <c r="H24" s="62"/>
      <c r="I24" s="61"/>
      <c r="J24" s="62"/>
      <c r="K24" s="67"/>
      <c r="L24" s="67"/>
      <c r="M24" s="66"/>
      <c r="N24" s="64"/>
    </row>
    <row r="25" spans="2:14" ht="16.5" customHeight="1">
      <c r="B25" s="58"/>
      <c r="C25" s="59" t="str">
        <f t="shared" si="0"/>
        <v/>
      </c>
      <c r="D25" s="59"/>
      <c r="E25" s="59" t="str">
        <f t="shared" si="1"/>
        <v/>
      </c>
      <c r="F25" s="60"/>
      <c r="G25" s="61"/>
      <c r="H25" s="62"/>
      <c r="I25" s="61"/>
      <c r="J25" s="62"/>
      <c r="K25" s="67"/>
      <c r="L25" s="63"/>
      <c r="M25" s="66"/>
      <c r="N25" s="64"/>
    </row>
    <row r="26" spans="2:14" ht="16.5" customHeight="1">
      <c r="B26" s="58"/>
      <c r="C26" s="59" t="str">
        <f t="shared" si="0"/>
        <v/>
      </c>
      <c r="D26" s="59"/>
      <c r="E26" s="59" t="str">
        <f t="shared" si="1"/>
        <v/>
      </c>
      <c r="F26" s="60"/>
      <c r="G26" s="61"/>
      <c r="H26" s="62"/>
      <c r="I26" s="61"/>
      <c r="J26" s="62"/>
      <c r="K26" s="67"/>
      <c r="L26" s="63"/>
      <c r="M26" s="66"/>
      <c r="N26" s="69"/>
    </row>
    <row r="27" spans="2:14" ht="16.5" customHeight="1">
      <c r="B27" s="58"/>
      <c r="C27" s="59" t="str">
        <f t="shared" si="0"/>
        <v/>
      </c>
      <c r="D27" s="59"/>
      <c r="E27" s="59" t="str">
        <f t="shared" si="1"/>
        <v/>
      </c>
      <c r="F27" s="60"/>
      <c r="G27" s="61"/>
      <c r="H27" s="62"/>
      <c r="I27" s="61"/>
      <c r="J27" s="62"/>
      <c r="K27" s="67"/>
      <c r="L27" s="67"/>
      <c r="M27" s="66"/>
      <c r="N27" s="64"/>
    </row>
    <row r="28" spans="2:14" ht="16.5" customHeight="1">
      <c r="B28" s="58"/>
      <c r="C28" s="59" t="str">
        <f t="shared" si="0"/>
        <v/>
      </c>
      <c r="D28" s="59"/>
      <c r="E28" s="59" t="str">
        <f t="shared" si="1"/>
        <v/>
      </c>
      <c r="F28" s="60"/>
      <c r="G28" s="61"/>
      <c r="H28" s="62"/>
      <c r="I28" s="61"/>
      <c r="J28" s="62"/>
      <c r="K28" s="67"/>
      <c r="L28" s="63"/>
      <c r="M28" s="66"/>
      <c r="N28" s="64"/>
    </row>
    <row r="29" spans="2:14" ht="16.5" customHeight="1">
      <c r="B29" s="58"/>
      <c r="C29" s="59" t="str">
        <f t="shared" si="0"/>
        <v/>
      </c>
      <c r="D29" s="59"/>
      <c r="E29" s="59" t="str">
        <f t="shared" si="1"/>
        <v/>
      </c>
      <c r="F29" s="60"/>
      <c r="G29" s="61"/>
      <c r="H29" s="62"/>
      <c r="I29" s="61"/>
      <c r="J29" s="62"/>
      <c r="K29" s="67"/>
      <c r="L29" s="63"/>
      <c r="M29" s="66"/>
      <c r="N29" s="64"/>
    </row>
    <row r="30" spans="2:14" ht="16.5" customHeight="1">
      <c r="B30" s="58"/>
      <c r="C30" s="59" t="str">
        <f t="shared" si="0"/>
        <v/>
      </c>
      <c r="D30" s="59"/>
      <c r="E30" s="59" t="str">
        <f t="shared" si="1"/>
        <v/>
      </c>
      <c r="F30" s="60"/>
      <c r="G30" s="61"/>
      <c r="H30" s="62"/>
      <c r="I30" s="61"/>
      <c r="J30" s="62"/>
      <c r="K30" s="67"/>
      <c r="L30" s="63"/>
      <c r="M30" s="66"/>
      <c r="N30" s="64"/>
    </row>
    <row r="31" spans="2:14" ht="16.5" customHeight="1">
      <c r="B31" s="58"/>
      <c r="C31" s="59" t="str">
        <f t="shared" si="0"/>
        <v/>
      </c>
      <c r="D31" s="59"/>
      <c r="E31" s="59" t="str">
        <f t="shared" si="1"/>
        <v/>
      </c>
      <c r="F31" s="60"/>
      <c r="G31" s="61"/>
      <c r="H31" s="62"/>
      <c r="I31" s="61"/>
      <c r="J31" s="62"/>
      <c r="K31" s="67"/>
      <c r="L31" s="67"/>
      <c r="M31" s="66"/>
      <c r="N31" s="64"/>
    </row>
    <row r="32" spans="2:14" ht="16.5" customHeight="1">
      <c r="B32" s="58"/>
      <c r="C32" s="59" t="str">
        <f t="shared" si="0"/>
        <v/>
      </c>
      <c r="D32" s="59"/>
      <c r="E32" s="59" t="str">
        <f t="shared" si="1"/>
        <v/>
      </c>
      <c r="F32" s="60"/>
      <c r="G32" s="61"/>
      <c r="H32" s="62"/>
      <c r="I32" s="61"/>
      <c r="J32" s="62"/>
      <c r="K32" s="67"/>
      <c r="L32" s="67"/>
      <c r="M32" s="66"/>
      <c r="N32" s="64"/>
    </row>
    <row r="33" spans="2:14" ht="16.5" customHeight="1">
      <c r="B33" s="58"/>
      <c r="C33" s="59" t="str">
        <f t="shared" si="0"/>
        <v/>
      </c>
      <c r="D33" s="59"/>
      <c r="E33" s="59" t="str">
        <f t="shared" si="1"/>
        <v/>
      </c>
      <c r="F33" s="60"/>
      <c r="G33" s="61"/>
      <c r="H33" s="62"/>
      <c r="I33" s="61"/>
      <c r="J33" s="62"/>
      <c r="K33" s="67"/>
      <c r="L33" s="67"/>
      <c r="M33" s="66"/>
      <c r="N33" s="64"/>
    </row>
    <row r="34" spans="2:14" ht="16.5" customHeight="1">
      <c r="B34" s="58"/>
      <c r="C34" s="59" t="str">
        <f t="shared" si="0"/>
        <v/>
      </c>
      <c r="D34" s="59"/>
      <c r="E34" s="59" t="str">
        <f t="shared" si="1"/>
        <v/>
      </c>
      <c r="F34" s="60"/>
      <c r="G34" s="61"/>
      <c r="H34" s="62"/>
      <c r="I34" s="61"/>
      <c r="J34" s="62"/>
      <c r="K34" s="67"/>
      <c r="L34" s="67"/>
      <c r="M34" s="66"/>
      <c r="N34" s="64"/>
    </row>
    <row r="35" spans="2:14" ht="16.5" customHeight="1">
      <c r="B35" s="58"/>
      <c r="C35" s="59" t="str">
        <f t="shared" si="0"/>
        <v/>
      </c>
      <c r="D35" s="59"/>
      <c r="E35" s="59" t="str">
        <f t="shared" si="1"/>
        <v/>
      </c>
      <c r="F35" s="60"/>
      <c r="G35" s="61"/>
      <c r="H35" s="62"/>
      <c r="I35" s="61"/>
      <c r="J35" s="62"/>
      <c r="K35" s="67"/>
      <c r="L35" s="67"/>
      <c r="M35" s="66"/>
      <c r="N35" s="68"/>
    </row>
    <row r="36" spans="2:14" ht="16.5" customHeight="1">
      <c r="B36" s="58"/>
      <c r="C36" s="59" t="str">
        <f t="shared" si="0"/>
        <v/>
      </c>
      <c r="D36" s="59"/>
      <c r="E36" s="59" t="str">
        <f t="shared" si="1"/>
        <v/>
      </c>
      <c r="F36" s="60"/>
      <c r="G36" s="61"/>
      <c r="H36" s="62"/>
      <c r="I36" s="61"/>
      <c r="J36" s="62"/>
      <c r="K36" s="67"/>
      <c r="L36" s="67"/>
      <c r="M36" s="66"/>
      <c r="N36" s="64"/>
    </row>
    <row r="37" spans="2:14" ht="16.5" customHeight="1">
      <c r="B37" s="58"/>
      <c r="C37" s="59" t="str">
        <f t="shared" si="0"/>
        <v/>
      </c>
      <c r="D37" s="59"/>
      <c r="E37" s="59" t="str">
        <f t="shared" si="1"/>
        <v/>
      </c>
      <c r="F37" s="60"/>
      <c r="G37" s="61"/>
      <c r="H37" s="62"/>
      <c r="I37" s="61"/>
      <c r="J37" s="62"/>
      <c r="K37" s="67"/>
      <c r="L37" s="67"/>
      <c r="M37" s="66"/>
      <c r="N37" s="64"/>
    </row>
    <row r="38" spans="2:14" ht="16.5" customHeight="1">
      <c r="B38" s="58"/>
      <c r="C38" s="59" t="str">
        <f t="shared" si="0"/>
        <v/>
      </c>
      <c r="D38" s="59"/>
      <c r="E38" s="59" t="str">
        <f t="shared" si="1"/>
        <v/>
      </c>
      <c r="F38" s="60"/>
      <c r="G38" s="61"/>
      <c r="H38" s="62"/>
      <c r="I38" s="61"/>
      <c r="J38" s="62"/>
      <c r="K38" s="67"/>
      <c r="L38" s="67"/>
      <c r="M38" s="66"/>
      <c r="N38" s="68"/>
    </row>
    <row r="39" spans="2:14" ht="16.5" customHeight="1">
      <c r="B39" s="58"/>
      <c r="C39" s="59" t="str">
        <f t="shared" si="0"/>
        <v/>
      </c>
      <c r="D39" s="59"/>
      <c r="E39" s="59" t="str">
        <f t="shared" si="1"/>
        <v/>
      </c>
      <c r="F39" s="60"/>
      <c r="G39" s="61"/>
      <c r="H39" s="62"/>
      <c r="I39" s="61"/>
      <c r="J39" s="62"/>
      <c r="K39" s="67"/>
      <c r="L39" s="67"/>
      <c r="M39" s="66"/>
      <c r="N39" s="64"/>
    </row>
    <row r="40" spans="2:14" ht="16.5" customHeight="1">
      <c r="B40" s="58"/>
      <c r="C40" s="59" t="str">
        <f t="shared" si="0"/>
        <v/>
      </c>
      <c r="D40" s="59"/>
      <c r="E40" s="59" t="str">
        <f t="shared" si="1"/>
        <v/>
      </c>
      <c r="F40" s="60"/>
      <c r="G40" s="61"/>
      <c r="H40" s="62"/>
      <c r="I40" s="61"/>
      <c r="J40" s="62"/>
      <c r="K40" s="67"/>
      <c r="L40" s="67"/>
      <c r="M40" s="66"/>
      <c r="N40" s="68"/>
    </row>
    <row r="41" spans="2:14" ht="16.5" customHeight="1">
      <c r="B41" s="58"/>
      <c r="C41" s="59" t="str">
        <f t="shared" si="0"/>
        <v/>
      </c>
      <c r="D41" s="59"/>
      <c r="E41" s="59" t="str">
        <f t="shared" si="1"/>
        <v/>
      </c>
      <c r="F41" s="60"/>
      <c r="G41" s="61"/>
      <c r="H41" s="62"/>
      <c r="I41" s="61"/>
      <c r="J41" s="62"/>
      <c r="K41" s="67"/>
      <c r="L41" s="67"/>
      <c r="M41" s="66"/>
      <c r="N41" s="68"/>
    </row>
    <row r="42" spans="2:14" ht="16.5" customHeight="1">
      <c r="B42" s="58"/>
      <c r="C42" s="59" t="str">
        <f t="shared" si="0"/>
        <v/>
      </c>
      <c r="D42" s="59"/>
      <c r="E42" s="59" t="str">
        <f t="shared" si="1"/>
        <v/>
      </c>
      <c r="F42" s="60"/>
      <c r="G42" s="61"/>
      <c r="H42" s="62"/>
      <c r="I42" s="61"/>
      <c r="J42" s="62"/>
      <c r="K42" s="67"/>
      <c r="L42" s="67"/>
      <c r="M42" s="66"/>
      <c r="N42" s="64"/>
    </row>
    <row r="43" spans="2:14" ht="16.5" customHeight="1">
      <c r="B43" s="58"/>
      <c r="C43" s="59" t="str">
        <f t="shared" si="0"/>
        <v/>
      </c>
      <c r="D43" s="59"/>
      <c r="E43" s="59" t="str">
        <f t="shared" si="1"/>
        <v/>
      </c>
      <c r="F43" s="60"/>
      <c r="G43" s="61"/>
      <c r="H43" s="62"/>
      <c r="I43" s="61"/>
      <c r="J43" s="62"/>
      <c r="K43" s="67"/>
      <c r="L43" s="67"/>
      <c r="M43" s="66"/>
      <c r="N43" s="64"/>
    </row>
    <row r="44" spans="2:14" ht="16.5" customHeight="1">
      <c r="B44" s="58"/>
      <c r="C44" s="59" t="str">
        <f t="shared" si="0"/>
        <v/>
      </c>
      <c r="D44" s="59"/>
      <c r="E44" s="59" t="str">
        <f t="shared" si="1"/>
        <v/>
      </c>
      <c r="F44" s="60"/>
      <c r="G44" s="61"/>
      <c r="H44" s="62"/>
      <c r="I44" s="61"/>
      <c r="J44" s="62"/>
      <c r="K44" s="67"/>
      <c r="L44" s="67"/>
      <c r="M44" s="66"/>
      <c r="N44" s="64"/>
    </row>
    <row r="45" spans="2:14">
      <c r="B45" s="58"/>
      <c r="C45" s="59" t="str">
        <f t="shared" si="0"/>
        <v/>
      </c>
      <c r="D45" s="59"/>
      <c r="E45" s="59" t="str">
        <f t="shared" si="1"/>
        <v/>
      </c>
      <c r="F45" s="60"/>
      <c r="G45" s="61"/>
      <c r="H45" s="62"/>
      <c r="I45" s="61"/>
      <c r="J45" s="62"/>
      <c r="K45" s="67"/>
      <c r="L45" s="67"/>
      <c r="M45" s="66"/>
      <c r="N45" s="68"/>
    </row>
    <row r="46" spans="2:14">
      <c r="B46" s="58"/>
      <c r="C46" s="59" t="str">
        <f t="shared" si="0"/>
        <v/>
      </c>
      <c r="D46" s="59"/>
      <c r="E46" s="59" t="str">
        <f t="shared" si="1"/>
        <v/>
      </c>
      <c r="F46" s="60"/>
      <c r="G46" s="61"/>
      <c r="H46" s="62"/>
      <c r="I46" s="61"/>
      <c r="J46" s="62"/>
      <c r="K46" s="67"/>
      <c r="L46" s="67"/>
      <c r="M46" s="66"/>
      <c r="N46" s="68"/>
    </row>
    <row r="47" spans="2:14">
      <c r="B47" s="58"/>
      <c r="C47" s="59" t="str">
        <f t="shared" si="0"/>
        <v/>
      </c>
      <c r="D47" s="59"/>
      <c r="E47" s="59" t="str">
        <f t="shared" si="1"/>
        <v/>
      </c>
      <c r="F47" s="60"/>
      <c r="G47" s="61"/>
      <c r="H47" s="62"/>
      <c r="I47" s="61"/>
      <c r="J47" s="62"/>
      <c r="K47" s="67"/>
      <c r="L47" s="63"/>
      <c r="M47" s="66"/>
      <c r="N47" s="68"/>
    </row>
    <row r="48" spans="2:14">
      <c r="B48" s="58"/>
      <c r="C48" s="59" t="str">
        <f t="shared" si="0"/>
        <v/>
      </c>
      <c r="D48" s="59"/>
      <c r="E48" s="59" t="str">
        <f t="shared" si="1"/>
        <v/>
      </c>
      <c r="F48" s="60"/>
      <c r="G48" s="61"/>
      <c r="H48" s="62"/>
      <c r="I48" s="61"/>
      <c r="J48" s="62"/>
      <c r="K48" s="67"/>
      <c r="L48" s="67"/>
      <c r="M48" s="66"/>
      <c r="N48" s="64"/>
    </row>
    <row r="49" spans="2:14">
      <c r="B49" s="58"/>
      <c r="C49" s="59" t="str">
        <f t="shared" si="0"/>
        <v/>
      </c>
      <c r="D49" s="59"/>
      <c r="E49" s="59" t="str">
        <f t="shared" si="1"/>
        <v/>
      </c>
      <c r="F49" s="60"/>
      <c r="G49" s="61"/>
      <c r="H49" s="62"/>
      <c r="I49" s="61"/>
      <c r="J49" s="62"/>
      <c r="K49" s="67"/>
      <c r="L49" s="67"/>
      <c r="M49" s="66"/>
      <c r="N49" s="64"/>
    </row>
    <row r="50" spans="2:14">
      <c r="B50" s="58"/>
      <c r="C50" s="59" t="str">
        <f t="shared" si="0"/>
        <v/>
      </c>
      <c r="D50" s="59"/>
      <c r="E50" s="59" t="str">
        <f t="shared" si="1"/>
        <v/>
      </c>
      <c r="F50" s="60"/>
      <c r="G50" s="61"/>
      <c r="H50" s="62"/>
      <c r="I50" s="61"/>
      <c r="J50" s="62"/>
      <c r="K50" s="67"/>
      <c r="L50" s="63"/>
      <c r="M50" s="66"/>
      <c r="N50" s="68"/>
    </row>
    <row r="51" spans="2:14">
      <c r="B51" s="58"/>
      <c r="C51" s="59" t="str">
        <f t="shared" si="0"/>
        <v/>
      </c>
      <c r="D51" s="59"/>
      <c r="E51" s="59" t="str">
        <f t="shared" si="1"/>
        <v/>
      </c>
      <c r="F51" s="60"/>
      <c r="G51" s="61"/>
      <c r="H51" s="62"/>
      <c r="I51" s="61"/>
      <c r="J51" s="62"/>
      <c r="K51" s="67"/>
      <c r="L51" s="63"/>
      <c r="M51" s="66"/>
      <c r="N51" s="68"/>
    </row>
    <row r="52" spans="2:14">
      <c r="B52" s="58"/>
      <c r="C52" s="59" t="str">
        <f t="shared" si="0"/>
        <v/>
      </c>
      <c r="D52" s="59"/>
      <c r="E52" s="59" t="str">
        <f t="shared" si="1"/>
        <v/>
      </c>
      <c r="F52" s="60"/>
      <c r="G52" s="61"/>
      <c r="H52" s="62"/>
      <c r="I52" s="61"/>
      <c r="J52" s="62"/>
      <c r="K52" s="67"/>
      <c r="L52" s="63"/>
      <c r="M52" s="66"/>
      <c r="N52" s="68"/>
    </row>
    <row r="53" spans="2:14">
      <c r="B53" s="58"/>
      <c r="C53" s="59" t="str">
        <f t="shared" si="0"/>
        <v/>
      </c>
      <c r="D53" s="59"/>
      <c r="E53" s="59" t="str">
        <f t="shared" si="1"/>
        <v/>
      </c>
      <c r="F53" s="60"/>
      <c r="G53" s="61"/>
      <c r="H53" s="62"/>
      <c r="I53" s="61"/>
      <c r="J53" s="62"/>
      <c r="K53" s="67"/>
      <c r="L53" s="63"/>
      <c r="M53" s="66"/>
      <c r="N53" s="68"/>
    </row>
    <row r="54" spans="2:14">
      <c r="B54" s="58"/>
      <c r="C54" s="59" t="str">
        <f t="shared" si="0"/>
        <v/>
      </c>
      <c r="D54" s="59"/>
      <c r="E54" s="59" t="str">
        <f t="shared" si="1"/>
        <v/>
      </c>
      <c r="F54" s="60"/>
      <c r="G54" s="61"/>
      <c r="H54" s="62"/>
      <c r="I54" s="61"/>
      <c r="J54" s="62"/>
      <c r="K54" s="67"/>
      <c r="L54" s="63"/>
      <c r="M54" s="66"/>
      <c r="N54" s="68"/>
    </row>
    <row r="55" spans="2:14">
      <c r="B55" s="58"/>
      <c r="C55" s="59" t="str">
        <f t="shared" si="0"/>
        <v/>
      </c>
      <c r="D55" s="59"/>
      <c r="E55" s="59" t="str">
        <f t="shared" si="1"/>
        <v/>
      </c>
      <c r="F55" s="60"/>
      <c r="G55" s="61"/>
      <c r="H55" s="62"/>
      <c r="I55" s="61"/>
      <c r="J55" s="62"/>
      <c r="K55" s="67"/>
      <c r="L55" s="63"/>
      <c r="M55" s="66"/>
      <c r="N55" s="68"/>
    </row>
    <row r="56" spans="2:14">
      <c r="B56" s="58"/>
      <c r="C56" s="59" t="str">
        <f t="shared" si="0"/>
        <v/>
      </c>
      <c r="D56" s="59"/>
      <c r="E56" s="59" t="str">
        <f t="shared" si="1"/>
        <v/>
      </c>
      <c r="F56" s="60"/>
      <c r="G56" s="61"/>
      <c r="H56" s="62"/>
      <c r="I56" s="61"/>
      <c r="J56" s="62"/>
      <c r="K56" s="67"/>
      <c r="L56" s="63"/>
      <c r="M56" s="66"/>
      <c r="N56" s="68"/>
    </row>
    <row r="57" spans="2:14">
      <c r="B57" s="58"/>
      <c r="C57" s="59" t="str">
        <f t="shared" si="0"/>
        <v/>
      </c>
      <c r="D57" s="59"/>
      <c r="E57" s="59" t="str">
        <f t="shared" si="1"/>
        <v/>
      </c>
      <c r="F57" s="60"/>
      <c r="G57" s="61"/>
      <c r="H57" s="62"/>
      <c r="I57" s="61"/>
      <c r="J57" s="62"/>
      <c r="K57" s="67"/>
      <c r="L57" s="63"/>
      <c r="M57" s="66"/>
      <c r="N57" s="64"/>
    </row>
    <row r="58" spans="2:14">
      <c r="B58" s="58"/>
      <c r="C58" s="59" t="str">
        <f t="shared" si="0"/>
        <v/>
      </c>
      <c r="D58" s="59"/>
      <c r="E58" s="59" t="str">
        <f t="shared" si="1"/>
        <v/>
      </c>
      <c r="F58" s="60"/>
      <c r="G58" s="61"/>
      <c r="H58" s="62"/>
      <c r="I58" s="61"/>
      <c r="J58" s="62"/>
      <c r="K58" s="63"/>
      <c r="L58" s="63"/>
      <c r="M58" s="66"/>
      <c r="N58" s="64"/>
    </row>
    <row r="59" spans="2:14">
      <c r="B59" s="58"/>
      <c r="C59" s="59" t="str">
        <f t="shared" si="0"/>
        <v/>
      </c>
      <c r="D59" s="59"/>
      <c r="E59" s="59" t="str">
        <f t="shared" si="1"/>
        <v/>
      </c>
      <c r="F59" s="60"/>
      <c r="G59" s="61"/>
      <c r="H59" s="62"/>
      <c r="I59" s="61"/>
      <c r="J59" s="62"/>
      <c r="K59" s="63"/>
      <c r="L59" s="63"/>
      <c r="M59" s="66"/>
      <c r="N59" s="64"/>
    </row>
    <row r="60" spans="2:14">
      <c r="B60" s="58"/>
      <c r="C60" s="59" t="str">
        <f t="shared" si="0"/>
        <v/>
      </c>
      <c r="D60" s="59"/>
      <c r="E60" s="59" t="str">
        <f t="shared" si="1"/>
        <v/>
      </c>
      <c r="F60" s="60"/>
      <c r="G60" s="61"/>
      <c r="H60" s="62"/>
      <c r="I60" s="61"/>
      <c r="J60" s="62"/>
      <c r="K60" s="63"/>
      <c r="L60" s="63"/>
      <c r="M60" s="66"/>
      <c r="N60" s="64"/>
    </row>
    <row r="61" spans="2:14">
      <c r="B61" s="58"/>
      <c r="C61" s="59" t="str">
        <f t="shared" si="0"/>
        <v/>
      </c>
      <c r="D61" s="59"/>
      <c r="E61" s="59" t="str">
        <f t="shared" si="1"/>
        <v/>
      </c>
      <c r="F61" s="60"/>
      <c r="G61" s="61"/>
      <c r="H61" s="62"/>
      <c r="I61" s="61"/>
      <c r="J61" s="62"/>
      <c r="K61" s="63"/>
      <c r="L61" s="63"/>
      <c r="M61" s="66"/>
      <c r="N61" s="64"/>
    </row>
    <row r="62" spans="2:14">
      <c r="B62" s="58"/>
      <c r="C62" s="59" t="str">
        <f t="shared" si="0"/>
        <v/>
      </c>
      <c r="D62" s="59"/>
      <c r="E62" s="59" t="str">
        <f t="shared" si="1"/>
        <v/>
      </c>
      <c r="F62" s="60"/>
      <c r="G62" s="61"/>
      <c r="H62" s="62"/>
      <c r="I62" s="61"/>
      <c r="J62" s="62"/>
      <c r="K62" s="63"/>
      <c r="L62" s="63"/>
      <c r="M62" s="66"/>
      <c r="N62" s="64"/>
    </row>
    <row r="63" spans="2:14">
      <c r="B63" s="58"/>
      <c r="C63" s="59" t="str">
        <f t="shared" si="0"/>
        <v/>
      </c>
      <c r="D63" s="59"/>
      <c r="E63" s="59" t="str">
        <f t="shared" si="1"/>
        <v/>
      </c>
      <c r="F63" s="60"/>
      <c r="G63" s="61"/>
      <c r="H63" s="62"/>
      <c r="I63" s="61"/>
      <c r="J63" s="62"/>
      <c r="K63" s="67"/>
      <c r="L63" s="63"/>
      <c r="M63" s="66"/>
      <c r="N63" s="64"/>
    </row>
    <row r="64" spans="2:14">
      <c r="B64" s="58"/>
      <c r="C64" s="59" t="str">
        <f t="shared" si="0"/>
        <v/>
      </c>
      <c r="D64" s="59"/>
      <c r="E64" s="59" t="str">
        <f t="shared" si="1"/>
        <v/>
      </c>
      <c r="F64" s="60"/>
      <c r="G64" s="61"/>
      <c r="H64" s="62"/>
      <c r="I64" s="61"/>
      <c r="J64" s="62"/>
      <c r="K64" s="63"/>
      <c r="L64" s="63"/>
      <c r="M64" s="66"/>
      <c r="N64" s="64"/>
    </row>
    <row r="65" spans="2:14">
      <c r="B65" s="58"/>
      <c r="C65" s="59" t="str">
        <f t="shared" si="0"/>
        <v/>
      </c>
      <c r="D65" s="59"/>
      <c r="E65" s="59" t="str">
        <f t="shared" si="1"/>
        <v/>
      </c>
      <c r="F65" s="60"/>
      <c r="G65" s="61"/>
      <c r="H65" s="62"/>
      <c r="I65" s="61"/>
      <c r="J65" s="62"/>
      <c r="K65" s="67"/>
      <c r="L65" s="63"/>
      <c r="M65" s="66"/>
      <c r="N65" s="64"/>
    </row>
    <row r="66" spans="2:14">
      <c r="B66" s="58"/>
      <c r="C66" s="59" t="str">
        <f t="shared" si="0"/>
        <v/>
      </c>
      <c r="D66" s="59"/>
      <c r="E66" s="59" t="str">
        <f t="shared" si="1"/>
        <v/>
      </c>
      <c r="F66" s="60"/>
      <c r="G66" s="61"/>
      <c r="H66" s="62"/>
      <c r="I66" s="61"/>
      <c r="J66" s="62"/>
      <c r="K66" s="63"/>
      <c r="L66" s="63"/>
      <c r="M66" s="66"/>
      <c r="N66" s="64"/>
    </row>
    <row r="67" spans="2:14">
      <c r="B67" s="58"/>
      <c r="C67" s="59" t="str">
        <f t="shared" si="0"/>
        <v/>
      </c>
      <c r="D67" s="59"/>
      <c r="E67" s="59" t="str">
        <f t="shared" si="1"/>
        <v/>
      </c>
      <c r="F67" s="60"/>
      <c r="G67" s="61"/>
      <c r="H67" s="62"/>
      <c r="I67" s="61"/>
      <c r="J67" s="62"/>
      <c r="K67" s="63"/>
      <c r="L67" s="63"/>
      <c r="M67" s="66"/>
      <c r="N67" s="64"/>
    </row>
    <row r="68" spans="2:14">
      <c r="B68" s="58"/>
      <c r="C68" s="59" t="str">
        <f t="shared" si="0"/>
        <v/>
      </c>
      <c r="D68" s="59"/>
      <c r="E68" s="59" t="str">
        <f t="shared" si="1"/>
        <v/>
      </c>
      <c r="F68" s="60"/>
      <c r="G68" s="61"/>
      <c r="H68" s="62"/>
      <c r="I68" s="61"/>
      <c r="J68" s="62"/>
      <c r="K68" s="63"/>
      <c r="L68" s="63"/>
      <c r="M68" s="66"/>
      <c r="N68" s="64"/>
    </row>
    <row r="69" spans="2:14">
      <c r="B69" s="58"/>
      <c r="C69" s="59" t="str">
        <f t="shared" si="0"/>
        <v/>
      </c>
      <c r="D69" s="59"/>
      <c r="E69" s="59" t="str">
        <f t="shared" si="1"/>
        <v/>
      </c>
      <c r="F69" s="60"/>
      <c r="G69" s="61"/>
      <c r="H69" s="62"/>
      <c r="I69" s="61"/>
      <c r="J69" s="62"/>
      <c r="K69" s="63"/>
      <c r="L69" s="63"/>
      <c r="M69" s="66"/>
      <c r="N69" s="64"/>
    </row>
    <row r="70" spans="2:14">
      <c r="B70" s="58"/>
      <c r="C70" s="59" t="str">
        <f t="shared" si="0"/>
        <v/>
      </c>
      <c r="D70" s="59"/>
      <c r="E70" s="59" t="str">
        <f t="shared" si="1"/>
        <v/>
      </c>
      <c r="F70" s="60"/>
      <c r="G70" s="61"/>
      <c r="H70" s="62"/>
      <c r="I70" s="61"/>
      <c r="J70" s="62"/>
      <c r="K70" s="63"/>
      <c r="L70" s="63"/>
      <c r="M70" s="66"/>
      <c r="N70" s="64"/>
    </row>
    <row r="71" spans="2:14">
      <c r="B71" s="58"/>
      <c r="C71" s="59" t="str">
        <f t="shared" si="0"/>
        <v/>
      </c>
      <c r="D71" s="59"/>
      <c r="E71" s="59" t="str">
        <f t="shared" si="1"/>
        <v/>
      </c>
      <c r="F71" s="60"/>
      <c r="G71" s="61"/>
      <c r="H71" s="62"/>
      <c r="I71" s="61"/>
      <c r="J71" s="62"/>
      <c r="K71" s="63"/>
      <c r="L71" s="63"/>
      <c r="M71" s="66"/>
      <c r="N71" s="64"/>
    </row>
    <row r="72" spans="2:14">
      <c r="B72" s="58"/>
      <c r="C72" s="59" t="str">
        <f t="shared" si="0"/>
        <v/>
      </c>
      <c r="D72" s="59"/>
      <c r="E72" s="59" t="str">
        <f t="shared" si="1"/>
        <v/>
      </c>
      <c r="F72" s="60"/>
      <c r="G72" s="61"/>
      <c r="H72" s="62"/>
      <c r="I72" s="61"/>
      <c r="J72" s="62"/>
      <c r="K72" s="63"/>
      <c r="L72" s="63"/>
      <c r="M72" s="66"/>
      <c r="N72" s="64"/>
    </row>
    <row r="73" spans="2:14">
      <c r="B73" s="58"/>
      <c r="C73" s="59" t="str">
        <f t="shared" ref="C73:C136" si="2">IF(B73="","","Elétrica")</f>
        <v/>
      </c>
      <c r="D73" s="59"/>
      <c r="E73" s="59" t="str">
        <f t="shared" ref="E73:E136" si="3">IF(B73="","","Automotoras")</f>
        <v/>
      </c>
      <c r="F73" s="60"/>
      <c r="G73" s="61"/>
      <c r="H73" s="62"/>
      <c r="I73" s="61"/>
      <c r="J73" s="62"/>
      <c r="K73" s="67"/>
      <c r="L73" s="63"/>
      <c r="M73" s="66"/>
      <c r="N73" s="64"/>
    </row>
    <row r="74" spans="2:14">
      <c r="B74" s="58"/>
      <c r="C74" s="59" t="str">
        <f t="shared" si="2"/>
        <v/>
      </c>
      <c r="D74" s="59"/>
      <c r="E74" s="59" t="str">
        <f t="shared" si="3"/>
        <v/>
      </c>
      <c r="F74" s="60"/>
      <c r="G74" s="61"/>
      <c r="H74" s="62"/>
      <c r="I74" s="61"/>
      <c r="J74" s="62"/>
      <c r="K74" s="67"/>
      <c r="L74" s="63"/>
      <c r="M74" s="66"/>
      <c r="N74" s="64"/>
    </row>
    <row r="75" spans="2:14">
      <c r="B75" s="58"/>
      <c r="C75" s="59" t="str">
        <f t="shared" si="2"/>
        <v/>
      </c>
      <c r="D75" s="59"/>
      <c r="E75" s="59" t="str">
        <f t="shared" si="3"/>
        <v/>
      </c>
      <c r="F75" s="60"/>
      <c r="G75" s="61"/>
      <c r="H75" s="62"/>
      <c r="I75" s="61"/>
      <c r="J75" s="62"/>
      <c r="K75" s="67"/>
      <c r="L75" s="63"/>
      <c r="M75" s="66"/>
      <c r="N75" s="64"/>
    </row>
    <row r="76" spans="2:14">
      <c r="B76" s="58"/>
      <c r="C76" s="59" t="str">
        <f t="shared" si="2"/>
        <v/>
      </c>
      <c r="D76" s="59"/>
      <c r="E76" s="59" t="str">
        <f t="shared" si="3"/>
        <v/>
      </c>
      <c r="F76" s="60"/>
      <c r="G76" s="61"/>
      <c r="H76" s="62"/>
      <c r="I76" s="61"/>
      <c r="J76" s="62"/>
      <c r="K76" s="67"/>
      <c r="L76" s="63"/>
      <c r="M76" s="66"/>
      <c r="N76" s="64"/>
    </row>
    <row r="77" spans="2:14">
      <c r="B77" s="58"/>
      <c r="C77" s="59" t="str">
        <f t="shared" si="2"/>
        <v/>
      </c>
      <c r="D77" s="59"/>
      <c r="E77" s="59" t="str">
        <f t="shared" si="3"/>
        <v/>
      </c>
      <c r="F77" s="60"/>
      <c r="G77" s="61"/>
      <c r="H77" s="62"/>
      <c r="I77" s="61"/>
      <c r="J77" s="62"/>
      <c r="K77" s="67"/>
      <c r="L77" s="63"/>
      <c r="M77" s="66"/>
      <c r="N77" s="64"/>
    </row>
    <row r="78" spans="2:14">
      <c r="B78" s="58"/>
      <c r="C78" s="59" t="str">
        <f t="shared" si="2"/>
        <v/>
      </c>
      <c r="D78" s="59"/>
      <c r="E78" s="59" t="str">
        <f t="shared" si="3"/>
        <v/>
      </c>
      <c r="F78" s="60"/>
      <c r="G78" s="61"/>
      <c r="H78" s="62"/>
      <c r="I78" s="61"/>
      <c r="J78" s="62"/>
      <c r="K78" s="67"/>
      <c r="L78" s="63"/>
      <c r="M78" s="66"/>
      <c r="N78" s="64"/>
    </row>
    <row r="79" spans="2:14">
      <c r="B79" s="58"/>
      <c r="C79" s="59" t="str">
        <f t="shared" si="2"/>
        <v/>
      </c>
      <c r="D79" s="59"/>
      <c r="E79" s="59" t="str">
        <f t="shared" si="3"/>
        <v/>
      </c>
      <c r="F79" s="60"/>
      <c r="G79" s="61"/>
      <c r="H79" s="62"/>
      <c r="I79" s="61"/>
      <c r="J79" s="62"/>
      <c r="K79" s="67"/>
      <c r="L79" s="63"/>
      <c r="M79" s="66"/>
      <c r="N79" s="64"/>
    </row>
    <row r="80" spans="2:14">
      <c r="B80" s="58"/>
      <c r="C80" s="59" t="str">
        <f t="shared" si="2"/>
        <v/>
      </c>
      <c r="D80" s="59"/>
      <c r="E80" s="59" t="str">
        <f t="shared" si="3"/>
        <v/>
      </c>
      <c r="F80" s="60"/>
      <c r="G80" s="61"/>
      <c r="H80" s="62"/>
      <c r="I80" s="61"/>
      <c r="J80" s="62"/>
      <c r="K80" s="67"/>
      <c r="L80" s="63"/>
      <c r="M80" s="66"/>
      <c r="N80" s="64"/>
    </row>
    <row r="81" spans="2:14">
      <c r="B81" s="58"/>
      <c r="C81" s="59" t="str">
        <f t="shared" si="2"/>
        <v/>
      </c>
      <c r="D81" s="59"/>
      <c r="E81" s="59" t="str">
        <f t="shared" si="3"/>
        <v/>
      </c>
      <c r="F81" s="60"/>
      <c r="G81" s="61"/>
      <c r="H81" s="62"/>
      <c r="I81" s="61"/>
      <c r="J81" s="62"/>
      <c r="K81" s="67"/>
      <c r="L81" s="63"/>
      <c r="M81" s="66"/>
      <c r="N81" s="64"/>
    </row>
    <row r="82" spans="2:14">
      <c r="B82" s="58"/>
      <c r="C82" s="59" t="str">
        <f t="shared" si="2"/>
        <v/>
      </c>
      <c r="D82" s="59"/>
      <c r="E82" s="59" t="str">
        <f t="shared" si="3"/>
        <v/>
      </c>
      <c r="F82" s="60"/>
      <c r="G82" s="61"/>
      <c r="H82" s="62"/>
      <c r="I82" s="61"/>
      <c r="J82" s="62"/>
      <c r="K82" s="63"/>
      <c r="L82" s="63"/>
      <c r="M82" s="66"/>
      <c r="N82" s="64"/>
    </row>
    <row r="83" spans="2:14">
      <c r="B83" s="58"/>
      <c r="C83" s="59" t="str">
        <f t="shared" si="2"/>
        <v/>
      </c>
      <c r="D83" s="59"/>
      <c r="E83" s="59" t="str">
        <f t="shared" si="3"/>
        <v/>
      </c>
      <c r="F83" s="60"/>
      <c r="G83" s="61"/>
      <c r="H83" s="62"/>
      <c r="I83" s="61"/>
      <c r="J83" s="62"/>
      <c r="K83" s="63"/>
      <c r="L83" s="63"/>
      <c r="M83" s="66"/>
      <c r="N83" s="64"/>
    </row>
    <row r="84" spans="2:14">
      <c r="B84" s="58"/>
      <c r="C84" s="59" t="str">
        <f t="shared" si="2"/>
        <v/>
      </c>
      <c r="D84" s="59"/>
      <c r="E84" s="59" t="str">
        <f t="shared" si="3"/>
        <v/>
      </c>
      <c r="F84" s="60"/>
      <c r="G84" s="61"/>
      <c r="H84" s="62"/>
      <c r="I84" s="61"/>
      <c r="J84" s="62"/>
      <c r="K84" s="63"/>
      <c r="L84" s="63"/>
      <c r="M84" s="66"/>
      <c r="N84" s="64"/>
    </row>
    <row r="85" spans="2:14">
      <c r="B85" s="58"/>
      <c r="C85" s="59" t="str">
        <f t="shared" si="2"/>
        <v/>
      </c>
      <c r="D85" s="59"/>
      <c r="E85" s="59" t="str">
        <f t="shared" si="3"/>
        <v/>
      </c>
      <c r="F85" s="60"/>
      <c r="G85" s="61"/>
      <c r="H85" s="62"/>
      <c r="I85" s="61"/>
      <c r="J85" s="62"/>
      <c r="K85" s="63"/>
      <c r="L85" s="63"/>
      <c r="M85" s="66"/>
      <c r="N85" s="64"/>
    </row>
    <row r="86" spans="2:14">
      <c r="B86" s="58"/>
      <c r="C86" s="59" t="str">
        <f t="shared" si="2"/>
        <v/>
      </c>
      <c r="D86" s="59"/>
      <c r="E86" s="59" t="str">
        <f t="shared" si="3"/>
        <v/>
      </c>
      <c r="F86" s="60"/>
      <c r="G86" s="61"/>
      <c r="H86" s="62"/>
      <c r="I86" s="61"/>
      <c r="J86" s="62"/>
      <c r="K86" s="63"/>
      <c r="L86" s="63"/>
      <c r="M86" s="66"/>
      <c r="N86" s="64"/>
    </row>
    <row r="87" spans="2:14">
      <c r="B87" s="58"/>
      <c r="C87" s="59" t="str">
        <f t="shared" si="2"/>
        <v/>
      </c>
      <c r="D87" s="59"/>
      <c r="E87" s="59" t="str">
        <f t="shared" si="3"/>
        <v/>
      </c>
      <c r="F87" s="60"/>
      <c r="G87" s="61"/>
      <c r="H87" s="62"/>
      <c r="I87" s="61"/>
      <c r="J87" s="62"/>
      <c r="K87" s="63"/>
      <c r="L87" s="63"/>
      <c r="M87" s="66"/>
      <c r="N87" s="64"/>
    </row>
    <row r="88" spans="2:14">
      <c r="B88" s="58"/>
      <c r="C88" s="59" t="str">
        <f t="shared" si="2"/>
        <v/>
      </c>
      <c r="D88" s="59"/>
      <c r="E88" s="59" t="str">
        <f t="shared" si="3"/>
        <v/>
      </c>
      <c r="F88" s="60"/>
      <c r="G88" s="61"/>
      <c r="H88" s="62"/>
      <c r="I88" s="61"/>
      <c r="J88" s="62"/>
      <c r="K88" s="63"/>
      <c r="L88" s="63"/>
      <c r="M88" s="66"/>
      <c r="N88" s="64"/>
    </row>
    <row r="89" spans="2:14">
      <c r="B89" s="58"/>
      <c r="C89" s="59" t="str">
        <f t="shared" si="2"/>
        <v/>
      </c>
      <c r="D89" s="59"/>
      <c r="E89" s="59" t="str">
        <f t="shared" si="3"/>
        <v/>
      </c>
      <c r="F89" s="60"/>
      <c r="G89" s="61"/>
      <c r="H89" s="62"/>
      <c r="I89" s="61"/>
      <c r="J89" s="62"/>
      <c r="K89" s="63"/>
      <c r="L89" s="63"/>
      <c r="M89" s="66"/>
      <c r="N89" s="64"/>
    </row>
    <row r="90" spans="2:14">
      <c r="B90" s="58"/>
      <c r="C90" s="59" t="str">
        <f t="shared" si="2"/>
        <v/>
      </c>
      <c r="D90" s="59"/>
      <c r="E90" s="59" t="str">
        <f t="shared" si="3"/>
        <v/>
      </c>
      <c r="F90" s="60"/>
      <c r="G90" s="61"/>
      <c r="H90" s="62"/>
      <c r="I90" s="61"/>
      <c r="J90" s="62"/>
      <c r="K90" s="63"/>
      <c r="L90" s="63"/>
      <c r="M90" s="66"/>
      <c r="N90" s="64"/>
    </row>
    <row r="91" spans="2:14">
      <c r="B91" s="58"/>
      <c r="C91" s="59" t="str">
        <f t="shared" si="2"/>
        <v/>
      </c>
      <c r="D91" s="59"/>
      <c r="E91" s="59" t="str">
        <f t="shared" si="3"/>
        <v/>
      </c>
      <c r="F91" s="60"/>
      <c r="G91" s="61"/>
      <c r="H91" s="62"/>
      <c r="I91" s="61"/>
      <c r="J91" s="62"/>
      <c r="K91" s="63"/>
      <c r="L91" s="63"/>
      <c r="M91" s="66"/>
      <c r="N91" s="64"/>
    </row>
    <row r="92" spans="2:14">
      <c r="B92" s="58"/>
      <c r="C92" s="59" t="str">
        <f t="shared" si="2"/>
        <v/>
      </c>
      <c r="D92" s="59"/>
      <c r="E92" s="59" t="str">
        <f t="shared" si="3"/>
        <v/>
      </c>
      <c r="F92" s="60"/>
      <c r="G92" s="61"/>
      <c r="H92" s="62"/>
      <c r="I92" s="61"/>
      <c r="J92" s="62"/>
      <c r="K92" s="63"/>
      <c r="L92" s="63"/>
      <c r="M92" s="66"/>
      <c r="N92" s="64"/>
    </row>
    <row r="93" spans="2:14">
      <c r="B93" s="58"/>
      <c r="C93" s="59" t="str">
        <f t="shared" si="2"/>
        <v/>
      </c>
      <c r="D93" s="59"/>
      <c r="E93" s="59" t="str">
        <f t="shared" si="3"/>
        <v/>
      </c>
      <c r="F93" s="60"/>
      <c r="G93" s="61"/>
      <c r="H93" s="62"/>
      <c r="I93" s="61"/>
      <c r="J93" s="62"/>
      <c r="K93" s="63"/>
      <c r="L93" s="63"/>
      <c r="M93" s="66"/>
      <c r="N93" s="64"/>
    </row>
    <row r="94" spans="2:14">
      <c r="B94" s="58"/>
      <c r="C94" s="59" t="str">
        <f t="shared" si="2"/>
        <v/>
      </c>
      <c r="D94" s="59"/>
      <c r="E94" s="59" t="str">
        <f t="shared" si="3"/>
        <v/>
      </c>
      <c r="F94" s="60"/>
      <c r="G94" s="61"/>
      <c r="H94" s="62"/>
      <c r="I94" s="61"/>
      <c r="J94" s="62"/>
      <c r="K94" s="67"/>
      <c r="L94" s="67"/>
      <c r="M94" s="66"/>
      <c r="N94" s="64"/>
    </row>
    <row r="95" spans="2:14">
      <c r="B95" s="58"/>
      <c r="C95" s="59" t="str">
        <f t="shared" si="2"/>
        <v/>
      </c>
      <c r="D95" s="59"/>
      <c r="E95" s="59" t="str">
        <f t="shared" si="3"/>
        <v/>
      </c>
      <c r="F95" s="60"/>
      <c r="G95" s="61"/>
      <c r="H95" s="62"/>
      <c r="I95" s="61"/>
      <c r="J95" s="62"/>
      <c r="K95" s="63"/>
      <c r="L95" s="63"/>
      <c r="M95" s="66"/>
      <c r="N95" s="64"/>
    </row>
    <row r="96" spans="2:14">
      <c r="B96" s="58"/>
      <c r="C96" s="59" t="str">
        <f t="shared" si="2"/>
        <v/>
      </c>
      <c r="D96" s="59"/>
      <c r="E96" s="59" t="str">
        <f t="shared" si="3"/>
        <v/>
      </c>
      <c r="F96" s="60"/>
      <c r="G96" s="61"/>
      <c r="H96" s="62"/>
      <c r="I96" s="61"/>
      <c r="J96" s="62"/>
      <c r="K96" s="63"/>
      <c r="L96" s="63"/>
      <c r="M96" s="66"/>
      <c r="N96" s="64"/>
    </row>
    <row r="97" spans="2:14">
      <c r="B97" s="58"/>
      <c r="C97" s="59" t="str">
        <f t="shared" si="2"/>
        <v/>
      </c>
      <c r="D97" s="59"/>
      <c r="E97" s="59" t="str">
        <f t="shared" si="3"/>
        <v/>
      </c>
      <c r="F97" s="60"/>
      <c r="G97" s="61"/>
      <c r="H97" s="62"/>
      <c r="I97" s="61"/>
      <c r="J97" s="62"/>
      <c r="K97" s="63"/>
      <c r="L97" s="63"/>
      <c r="M97" s="66"/>
      <c r="N97" s="64"/>
    </row>
    <row r="98" spans="2:14">
      <c r="B98" s="58"/>
      <c r="C98" s="59" t="str">
        <f t="shared" si="2"/>
        <v/>
      </c>
      <c r="D98" s="59"/>
      <c r="E98" s="59" t="str">
        <f t="shared" si="3"/>
        <v/>
      </c>
      <c r="F98" s="60"/>
      <c r="G98" s="61"/>
      <c r="H98" s="62"/>
      <c r="I98" s="61"/>
      <c r="J98" s="62"/>
      <c r="K98" s="63"/>
      <c r="L98" s="63"/>
      <c r="M98" s="66"/>
      <c r="N98" s="64"/>
    </row>
    <row r="99" spans="2:14">
      <c r="B99" s="58"/>
      <c r="C99" s="59" t="str">
        <f t="shared" si="2"/>
        <v/>
      </c>
      <c r="D99" s="59"/>
      <c r="E99" s="59" t="str">
        <f t="shared" si="3"/>
        <v/>
      </c>
      <c r="F99" s="60"/>
      <c r="G99" s="61"/>
      <c r="H99" s="62"/>
      <c r="I99" s="61"/>
      <c r="J99" s="62"/>
      <c r="K99" s="63"/>
      <c r="L99" s="63"/>
      <c r="M99" s="66"/>
      <c r="N99" s="64"/>
    </row>
    <row r="100" spans="2:14">
      <c r="B100" s="58"/>
      <c r="C100" s="59" t="str">
        <f t="shared" si="2"/>
        <v/>
      </c>
      <c r="D100" s="59"/>
      <c r="E100" s="59" t="str">
        <f t="shared" si="3"/>
        <v/>
      </c>
      <c r="F100" s="60"/>
      <c r="G100" s="61"/>
      <c r="H100" s="62"/>
      <c r="I100" s="61"/>
      <c r="J100" s="62"/>
      <c r="K100" s="63"/>
      <c r="L100" s="63"/>
      <c r="M100" s="66"/>
      <c r="N100" s="64"/>
    </row>
    <row r="101" spans="2:14">
      <c r="B101" s="58"/>
      <c r="C101" s="59" t="str">
        <f t="shared" si="2"/>
        <v/>
      </c>
      <c r="D101" s="59"/>
      <c r="E101" s="59" t="str">
        <f t="shared" si="3"/>
        <v/>
      </c>
      <c r="F101" s="60"/>
      <c r="G101" s="61"/>
      <c r="H101" s="62"/>
      <c r="I101" s="61"/>
      <c r="J101" s="62"/>
      <c r="K101" s="63"/>
      <c r="L101" s="63"/>
      <c r="M101" s="66"/>
      <c r="N101" s="64"/>
    </row>
    <row r="102" spans="2:14">
      <c r="B102" s="58"/>
      <c r="C102" s="59" t="str">
        <f t="shared" si="2"/>
        <v/>
      </c>
      <c r="D102" s="59"/>
      <c r="E102" s="59" t="str">
        <f t="shared" si="3"/>
        <v/>
      </c>
      <c r="F102" s="60"/>
      <c r="G102" s="61"/>
      <c r="H102" s="62"/>
      <c r="I102" s="61"/>
      <c r="J102" s="62"/>
      <c r="K102" s="63"/>
      <c r="L102" s="63"/>
      <c r="M102" s="66"/>
      <c r="N102" s="64"/>
    </row>
    <row r="103" spans="2:14">
      <c r="B103" s="58"/>
      <c r="C103" s="59" t="str">
        <f t="shared" si="2"/>
        <v/>
      </c>
      <c r="D103" s="59"/>
      <c r="E103" s="59" t="str">
        <f t="shared" si="3"/>
        <v/>
      </c>
      <c r="F103" s="60"/>
      <c r="G103" s="61"/>
      <c r="H103" s="62"/>
      <c r="I103" s="61"/>
      <c r="J103" s="62"/>
      <c r="K103" s="63"/>
      <c r="L103" s="63"/>
      <c r="M103" s="66"/>
      <c r="N103" s="64"/>
    </row>
    <row r="104" spans="2:14">
      <c r="B104" s="58"/>
      <c r="C104" s="59" t="str">
        <f t="shared" si="2"/>
        <v/>
      </c>
      <c r="D104" s="59"/>
      <c r="E104" s="59" t="str">
        <f t="shared" si="3"/>
        <v/>
      </c>
      <c r="F104" s="60"/>
      <c r="G104" s="61"/>
      <c r="H104" s="62"/>
      <c r="I104" s="61"/>
      <c r="J104" s="62"/>
      <c r="K104" s="63"/>
      <c r="L104" s="63"/>
      <c r="M104" s="66"/>
      <c r="N104" s="64"/>
    </row>
    <row r="105" spans="2:14">
      <c r="B105" s="58"/>
      <c r="C105" s="59" t="str">
        <f t="shared" si="2"/>
        <v/>
      </c>
      <c r="D105" s="59"/>
      <c r="E105" s="59" t="str">
        <f t="shared" si="3"/>
        <v/>
      </c>
      <c r="F105" s="60"/>
      <c r="G105" s="61"/>
      <c r="H105" s="62"/>
      <c r="I105" s="61"/>
      <c r="J105" s="62"/>
      <c r="K105" s="63"/>
      <c r="L105" s="63"/>
      <c r="M105" s="66"/>
      <c r="N105" s="64"/>
    </row>
    <row r="106" spans="2:14">
      <c r="B106" s="58"/>
      <c r="C106" s="59" t="str">
        <f t="shared" si="2"/>
        <v/>
      </c>
      <c r="D106" s="59"/>
      <c r="E106" s="59" t="str">
        <f t="shared" si="3"/>
        <v/>
      </c>
      <c r="F106" s="60"/>
      <c r="G106" s="61"/>
      <c r="H106" s="62"/>
      <c r="I106" s="61"/>
      <c r="J106" s="62"/>
      <c r="K106" s="63"/>
      <c r="L106" s="63"/>
      <c r="M106" s="66"/>
      <c r="N106" s="64"/>
    </row>
    <row r="107" spans="2:14">
      <c r="B107" s="58"/>
      <c r="C107" s="59" t="str">
        <f t="shared" si="2"/>
        <v/>
      </c>
      <c r="D107" s="59"/>
      <c r="E107" s="59" t="str">
        <f t="shared" si="3"/>
        <v/>
      </c>
      <c r="F107" s="60"/>
      <c r="G107" s="61"/>
      <c r="H107" s="62"/>
      <c r="I107" s="61"/>
      <c r="J107" s="62"/>
      <c r="K107" s="63"/>
      <c r="L107" s="63"/>
      <c r="M107" s="66"/>
      <c r="N107" s="64"/>
    </row>
    <row r="108" spans="2:14">
      <c r="B108" s="58"/>
      <c r="C108" s="59" t="str">
        <f t="shared" si="2"/>
        <v/>
      </c>
      <c r="D108" s="59"/>
      <c r="E108" s="59" t="str">
        <f t="shared" si="3"/>
        <v/>
      </c>
      <c r="F108" s="60"/>
      <c r="G108" s="61"/>
      <c r="H108" s="62"/>
      <c r="I108" s="61"/>
      <c r="J108" s="62"/>
      <c r="K108" s="63"/>
      <c r="L108" s="63"/>
      <c r="M108" s="66"/>
      <c r="N108" s="64"/>
    </row>
    <row r="109" spans="2:14">
      <c r="B109" s="58"/>
      <c r="C109" s="59" t="str">
        <f t="shared" si="2"/>
        <v/>
      </c>
      <c r="D109" s="59"/>
      <c r="E109" s="59" t="str">
        <f t="shared" si="3"/>
        <v/>
      </c>
      <c r="F109" s="60"/>
      <c r="G109" s="61"/>
      <c r="H109" s="62"/>
      <c r="I109" s="61"/>
      <c r="J109" s="62"/>
      <c r="K109" s="63"/>
      <c r="L109" s="63"/>
      <c r="M109" s="66"/>
      <c r="N109" s="64"/>
    </row>
    <row r="110" spans="2:14">
      <c r="B110" s="58"/>
      <c r="C110" s="59" t="str">
        <f t="shared" si="2"/>
        <v/>
      </c>
      <c r="D110" s="59"/>
      <c r="E110" s="59" t="str">
        <f t="shared" si="3"/>
        <v/>
      </c>
      <c r="F110" s="60"/>
      <c r="G110" s="61"/>
      <c r="H110" s="62"/>
      <c r="I110" s="61"/>
      <c r="J110" s="62"/>
      <c r="K110" s="63"/>
      <c r="L110" s="63"/>
      <c r="M110" s="66"/>
      <c r="N110" s="64"/>
    </row>
    <row r="111" spans="2:14">
      <c r="B111" s="58"/>
      <c r="C111" s="59" t="str">
        <f t="shared" si="2"/>
        <v/>
      </c>
      <c r="D111" s="59"/>
      <c r="E111" s="59" t="str">
        <f t="shared" si="3"/>
        <v/>
      </c>
      <c r="F111" s="60"/>
      <c r="G111" s="61"/>
      <c r="H111" s="62"/>
      <c r="I111" s="61"/>
      <c r="J111" s="62"/>
      <c r="K111" s="63"/>
      <c r="L111" s="63"/>
      <c r="M111" s="66"/>
      <c r="N111" s="64"/>
    </row>
    <row r="112" spans="2:14">
      <c r="B112" s="58"/>
      <c r="C112" s="59" t="str">
        <f t="shared" si="2"/>
        <v/>
      </c>
      <c r="D112" s="59"/>
      <c r="E112" s="59" t="str">
        <f t="shared" si="3"/>
        <v/>
      </c>
      <c r="F112" s="60"/>
      <c r="G112" s="61"/>
      <c r="H112" s="62"/>
      <c r="I112" s="61"/>
      <c r="J112" s="62"/>
      <c r="K112" s="63"/>
      <c r="L112" s="63"/>
      <c r="M112" s="66"/>
      <c r="N112" s="64"/>
    </row>
    <row r="113" spans="2:14">
      <c r="B113" s="58"/>
      <c r="C113" s="59" t="str">
        <f t="shared" si="2"/>
        <v/>
      </c>
      <c r="D113" s="59"/>
      <c r="E113" s="59" t="str">
        <f t="shared" si="3"/>
        <v/>
      </c>
      <c r="F113" s="60"/>
      <c r="G113" s="61"/>
      <c r="H113" s="62"/>
      <c r="I113" s="61"/>
      <c r="J113" s="62"/>
      <c r="K113" s="63"/>
      <c r="L113" s="63"/>
      <c r="M113" s="66"/>
      <c r="N113" s="64"/>
    </row>
    <row r="114" spans="2:14">
      <c r="B114" s="58"/>
      <c r="C114" s="59" t="str">
        <f t="shared" si="2"/>
        <v/>
      </c>
      <c r="D114" s="59"/>
      <c r="E114" s="59" t="str">
        <f t="shared" si="3"/>
        <v/>
      </c>
      <c r="F114" s="60"/>
      <c r="G114" s="61"/>
      <c r="H114" s="62"/>
      <c r="I114" s="61"/>
      <c r="J114" s="62"/>
      <c r="K114" s="63"/>
      <c r="L114" s="63"/>
      <c r="M114" s="66"/>
      <c r="N114" s="64"/>
    </row>
    <row r="115" spans="2:14">
      <c r="B115" s="58"/>
      <c r="C115" s="59" t="str">
        <f t="shared" si="2"/>
        <v/>
      </c>
      <c r="D115" s="59"/>
      <c r="E115" s="59" t="str">
        <f t="shared" si="3"/>
        <v/>
      </c>
      <c r="F115" s="60"/>
      <c r="G115" s="61"/>
      <c r="H115" s="62"/>
      <c r="I115" s="61"/>
      <c r="J115" s="62"/>
      <c r="K115" s="63"/>
      <c r="L115" s="63"/>
      <c r="M115" s="66"/>
      <c r="N115" s="64"/>
    </row>
    <row r="116" spans="2:14">
      <c r="B116" s="58"/>
      <c r="C116" s="59" t="str">
        <f t="shared" si="2"/>
        <v/>
      </c>
      <c r="D116" s="59"/>
      <c r="E116" s="59" t="str">
        <f t="shared" si="3"/>
        <v/>
      </c>
      <c r="F116" s="60"/>
      <c r="G116" s="61"/>
      <c r="H116" s="62"/>
      <c r="I116" s="61"/>
      <c r="J116" s="62"/>
      <c r="K116" s="63"/>
      <c r="L116" s="63"/>
      <c r="M116" s="66"/>
      <c r="N116" s="64"/>
    </row>
    <row r="117" spans="2:14">
      <c r="B117" s="58"/>
      <c r="C117" s="59" t="str">
        <f t="shared" si="2"/>
        <v/>
      </c>
      <c r="D117" s="59"/>
      <c r="E117" s="59" t="str">
        <f t="shared" si="3"/>
        <v/>
      </c>
      <c r="F117" s="60"/>
      <c r="G117" s="61"/>
      <c r="H117" s="62"/>
      <c r="I117" s="61"/>
      <c r="J117" s="62"/>
      <c r="K117" s="63"/>
      <c r="L117" s="63"/>
      <c r="M117" s="66"/>
      <c r="N117" s="64"/>
    </row>
    <row r="118" spans="2:14">
      <c r="B118" s="58"/>
      <c r="C118" s="59" t="str">
        <f t="shared" si="2"/>
        <v/>
      </c>
      <c r="D118" s="59"/>
      <c r="E118" s="59" t="str">
        <f t="shared" si="3"/>
        <v/>
      </c>
      <c r="F118" s="60"/>
      <c r="G118" s="61"/>
      <c r="H118" s="62"/>
      <c r="I118" s="61"/>
      <c r="J118" s="62"/>
      <c r="K118" s="63"/>
      <c r="L118" s="63"/>
      <c r="M118" s="66"/>
      <c r="N118" s="64"/>
    </row>
    <row r="119" spans="2:14">
      <c r="B119" s="58"/>
      <c r="C119" s="59" t="str">
        <f t="shared" si="2"/>
        <v/>
      </c>
      <c r="D119" s="59"/>
      <c r="E119" s="59" t="str">
        <f t="shared" si="3"/>
        <v/>
      </c>
      <c r="F119" s="60"/>
      <c r="G119" s="61"/>
      <c r="H119" s="62"/>
      <c r="I119" s="61"/>
      <c r="J119" s="62"/>
      <c r="K119" s="63"/>
      <c r="L119" s="63"/>
      <c r="M119" s="66"/>
      <c r="N119" s="64"/>
    </row>
    <row r="120" spans="2:14">
      <c r="B120" s="58"/>
      <c r="C120" s="59" t="str">
        <f t="shared" si="2"/>
        <v/>
      </c>
      <c r="D120" s="59"/>
      <c r="E120" s="59" t="str">
        <f t="shared" si="3"/>
        <v/>
      </c>
      <c r="F120" s="60"/>
      <c r="G120" s="61"/>
      <c r="H120" s="62"/>
      <c r="I120" s="61"/>
      <c r="J120" s="62"/>
      <c r="K120" s="63"/>
      <c r="L120" s="63"/>
      <c r="M120" s="66"/>
      <c r="N120" s="64"/>
    </row>
    <row r="121" spans="2:14">
      <c r="B121" s="58"/>
      <c r="C121" s="59" t="str">
        <f t="shared" si="2"/>
        <v/>
      </c>
      <c r="D121" s="59"/>
      <c r="E121" s="59" t="str">
        <f t="shared" si="3"/>
        <v/>
      </c>
      <c r="F121" s="60"/>
      <c r="G121" s="61"/>
      <c r="H121" s="62"/>
      <c r="I121" s="61"/>
      <c r="J121" s="62"/>
      <c r="K121" s="63"/>
      <c r="L121" s="63"/>
      <c r="M121" s="66"/>
      <c r="N121" s="64"/>
    </row>
    <row r="122" spans="2:14">
      <c r="B122" s="58"/>
      <c r="C122" s="59" t="str">
        <f t="shared" si="2"/>
        <v/>
      </c>
      <c r="D122" s="59"/>
      <c r="E122" s="59" t="str">
        <f t="shared" si="3"/>
        <v/>
      </c>
      <c r="F122" s="60"/>
      <c r="G122" s="61"/>
      <c r="H122" s="62"/>
      <c r="I122" s="61"/>
      <c r="J122" s="62"/>
      <c r="K122" s="63"/>
      <c r="L122" s="63"/>
      <c r="M122" s="66"/>
      <c r="N122" s="64"/>
    </row>
    <row r="123" spans="2:14">
      <c r="B123" s="58"/>
      <c r="C123" s="59" t="str">
        <f t="shared" si="2"/>
        <v/>
      </c>
      <c r="D123" s="59"/>
      <c r="E123" s="59" t="str">
        <f t="shared" si="3"/>
        <v/>
      </c>
      <c r="F123" s="60"/>
      <c r="G123" s="61"/>
      <c r="H123" s="62"/>
      <c r="I123" s="61"/>
      <c r="J123" s="62"/>
      <c r="K123" s="63"/>
      <c r="L123" s="63"/>
      <c r="M123" s="66"/>
      <c r="N123" s="64"/>
    </row>
    <row r="124" spans="2:14">
      <c r="B124" s="58"/>
      <c r="C124" s="59" t="str">
        <f t="shared" si="2"/>
        <v/>
      </c>
      <c r="D124" s="59"/>
      <c r="E124" s="59" t="str">
        <f t="shared" si="3"/>
        <v/>
      </c>
      <c r="F124" s="60"/>
      <c r="G124" s="61"/>
      <c r="H124" s="62"/>
      <c r="I124" s="61"/>
      <c r="J124" s="62"/>
      <c r="K124" s="63"/>
      <c r="L124" s="63"/>
      <c r="M124" s="66"/>
      <c r="N124" s="64"/>
    </row>
    <row r="125" spans="2:14">
      <c r="B125" s="58"/>
      <c r="C125" s="59" t="str">
        <f t="shared" si="2"/>
        <v/>
      </c>
      <c r="D125" s="59"/>
      <c r="E125" s="59" t="str">
        <f t="shared" si="3"/>
        <v/>
      </c>
      <c r="F125" s="60"/>
      <c r="G125" s="61"/>
      <c r="H125" s="62"/>
      <c r="I125" s="61"/>
      <c r="J125" s="62"/>
      <c r="K125" s="63"/>
      <c r="L125" s="63"/>
      <c r="M125" s="66"/>
      <c r="N125" s="64"/>
    </row>
    <row r="126" spans="2:14">
      <c r="B126" s="58"/>
      <c r="C126" s="59" t="str">
        <f t="shared" si="2"/>
        <v/>
      </c>
      <c r="D126" s="59"/>
      <c r="E126" s="59" t="str">
        <f t="shared" si="3"/>
        <v/>
      </c>
      <c r="F126" s="60"/>
      <c r="G126" s="61"/>
      <c r="H126" s="62"/>
      <c r="I126" s="61"/>
      <c r="J126" s="62"/>
      <c r="K126" s="63"/>
      <c r="L126" s="63"/>
      <c r="M126" s="66"/>
      <c r="N126" s="64"/>
    </row>
    <row r="127" spans="2:14">
      <c r="B127" s="58"/>
      <c r="C127" s="59" t="str">
        <f t="shared" si="2"/>
        <v/>
      </c>
      <c r="D127" s="59"/>
      <c r="E127" s="59" t="str">
        <f t="shared" si="3"/>
        <v/>
      </c>
      <c r="F127" s="60"/>
      <c r="G127" s="61"/>
      <c r="H127" s="62"/>
      <c r="I127" s="61"/>
      <c r="J127" s="62"/>
      <c r="K127" s="63"/>
      <c r="L127" s="63"/>
      <c r="M127" s="66"/>
      <c r="N127" s="64"/>
    </row>
    <row r="128" spans="2:14">
      <c r="B128" s="58"/>
      <c r="C128" s="59" t="str">
        <f t="shared" si="2"/>
        <v/>
      </c>
      <c r="D128" s="59"/>
      <c r="E128" s="59" t="str">
        <f t="shared" si="3"/>
        <v/>
      </c>
      <c r="F128" s="60"/>
      <c r="G128" s="61"/>
      <c r="H128" s="62"/>
      <c r="I128" s="61"/>
      <c r="J128" s="62"/>
      <c r="K128" s="63"/>
      <c r="L128" s="63"/>
      <c r="M128" s="66"/>
      <c r="N128" s="64"/>
    </row>
    <row r="129" spans="2:14">
      <c r="B129" s="58"/>
      <c r="C129" s="59" t="str">
        <f t="shared" si="2"/>
        <v/>
      </c>
      <c r="D129" s="59"/>
      <c r="E129" s="59" t="str">
        <f t="shared" si="3"/>
        <v/>
      </c>
      <c r="F129" s="60"/>
      <c r="G129" s="61"/>
      <c r="H129" s="62"/>
      <c r="I129" s="61"/>
      <c r="J129" s="62"/>
      <c r="K129" s="63"/>
      <c r="L129" s="63"/>
      <c r="M129" s="66"/>
      <c r="N129" s="64"/>
    </row>
    <row r="130" spans="2:14">
      <c r="B130" s="58"/>
      <c r="C130" s="59" t="str">
        <f t="shared" si="2"/>
        <v/>
      </c>
      <c r="D130" s="59"/>
      <c r="E130" s="59" t="str">
        <f t="shared" si="3"/>
        <v/>
      </c>
      <c r="F130" s="60"/>
      <c r="G130" s="61"/>
      <c r="H130" s="62"/>
      <c r="I130" s="61"/>
      <c r="J130" s="62"/>
      <c r="K130" s="63"/>
      <c r="L130" s="63"/>
      <c r="M130" s="66"/>
      <c r="N130" s="64"/>
    </row>
    <row r="131" spans="2:14">
      <c r="B131" s="58"/>
      <c r="C131" s="59" t="str">
        <f t="shared" si="2"/>
        <v/>
      </c>
      <c r="D131" s="59"/>
      <c r="E131" s="59" t="str">
        <f t="shared" si="3"/>
        <v/>
      </c>
      <c r="F131" s="60"/>
      <c r="G131" s="61"/>
      <c r="H131" s="62"/>
      <c r="I131" s="61"/>
      <c r="J131" s="62"/>
      <c r="K131" s="63"/>
      <c r="L131" s="63"/>
      <c r="M131" s="66"/>
      <c r="N131" s="64"/>
    </row>
    <row r="132" spans="2:14">
      <c r="B132" s="58"/>
      <c r="C132" s="59" t="str">
        <f t="shared" si="2"/>
        <v/>
      </c>
      <c r="D132" s="59"/>
      <c r="E132" s="59" t="str">
        <f t="shared" si="3"/>
        <v/>
      </c>
      <c r="F132" s="60"/>
      <c r="G132" s="61"/>
      <c r="H132" s="62"/>
      <c r="I132" s="61"/>
      <c r="J132" s="62"/>
      <c r="K132" s="63"/>
      <c r="L132" s="63"/>
      <c r="M132" s="66"/>
      <c r="N132" s="64"/>
    </row>
    <row r="133" spans="2:14">
      <c r="B133" s="58"/>
      <c r="C133" s="59" t="str">
        <f t="shared" si="2"/>
        <v/>
      </c>
      <c r="D133" s="59"/>
      <c r="E133" s="59" t="str">
        <f t="shared" si="3"/>
        <v/>
      </c>
      <c r="F133" s="60"/>
      <c r="G133" s="61"/>
      <c r="H133" s="62"/>
      <c r="I133" s="61"/>
      <c r="J133" s="62"/>
      <c r="K133" s="63"/>
      <c r="L133" s="63"/>
      <c r="M133" s="66"/>
      <c r="N133" s="64"/>
    </row>
    <row r="134" spans="2:14">
      <c r="B134" s="58"/>
      <c r="C134" s="59" t="str">
        <f t="shared" si="2"/>
        <v/>
      </c>
      <c r="D134" s="59"/>
      <c r="E134" s="59" t="str">
        <f t="shared" si="3"/>
        <v/>
      </c>
      <c r="F134" s="60"/>
      <c r="G134" s="61"/>
      <c r="H134" s="62"/>
      <c r="I134" s="61"/>
      <c r="J134" s="62"/>
      <c r="K134" s="63"/>
      <c r="L134" s="63"/>
      <c r="M134" s="66"/>
      <c r="N134" s="64"/>
    </row>
    <row r="135" spans="2:14">
      <c r="B135" s="58"/>
      <c r="C135" s="59" t="str">
        <f t="shared" si="2"/>
        <v/>
      </c>
      <c r="D135" s="59"/>
      <c r="E135" s="59" t="str">
        <f t="shared" si="3"/>
        <v/>
      </c>
      <c r="F135" s="60"/>
      <c r="G135" s="61"/>
      <c r="H135" s="62"/>
      <c r="I135" s="61"/>
      <c r="J135" s="62"/>
      <c r="K135" s="63"/>
      <c r="L135" s="63"/>
      <c r="M135" s="66"/>
      <c r="N135" s="64"/>
    </row>
    <row r="136" spans="2:14">
      <c r="B136" s="58"/>
      <c r="C136" s="59" t="str">
        <f t="shared" si="2"/>
        <v/>
      </c>
      <c r="D136" s="59"/>
      <c r="E136" s="59" t="str">
        <f t="shared" si="3"/>
        <v/>
      </c>
      <c r="F136" s="60"/>
      <c r="G136" s="61"/>
      <c r="H136" s="62"/>
      <c r="I136" s="61"/>
      <c r="J136" s="62"/>
      <c r="K136" s="63"/>
      <c r="L136" s="63"/>
      <c r="M136" s="66"/>
      <c r="N136" s="64"/>
    </row>
    <row r="137" spans="2:14">
      <c r="B137" s="58"/>
      <c r="C137" s="59" t="str">
        <f t="shared" ref="C137:C200" si="4">IF(B137="","","Elétrica")</f>
        <v/>
      </c>
      <c r="D137" s="59"/>
      <c r="E137" s="59" t="str">
        <f t="shared" ref="E137:E200" si="5">IF(B137="","","Automotoras")</f>
        <v/>
      </c>
      <c r="F137" s="60"/>
      <c r="G137" s="61"/>
      <c r="H137" s="62"/>
      <c r="I137" s="61"/>
      <c r="J137" s="62"/>
      <c r="K137" s="63"/>
      <c r="L137" s="63"/>
      <c r="M137" s="66"/>
      <c r="N137" s="64"/>
    </row>
    <row r="138" spans="2:14">
      <c r="B138" s="58"/>
      <c r="C138" s="59" t="str">
        <f t="shared" si="4"/>
        <v/>
      </c>
      <c r="D138" s="59"/>
      <c r="E138" s="59" t="str">
        <f t="shared" si="5"/>
        <v/>
      </c>
      <c r="F138" s="60"/>
      <c r="G138" s="61"/>
      <c r="H138" s="62"/>
      <c r="I138" s="61"/>
      <c r="J138" s="62"/>
      <c r="K138" s="63"/>
      <c r="L138" s="63"/>
      <c r="M138" s="66"/>
      <c r="N138" s="64"/>
    </row>
    <row r="139" spans="2:14">
      <c r="B139" s="58"/>
      <c r="C139" s="59" t="str">
        <f t="shared" si="4"/>
        <v/>
      </c>
      <c r="D139" s="59"/>
      <c r="E139" s="59" t="str">
        <f t="shared" si="5"/>
        <v/>
      </c>
      <c r="F139" s="60"/>
      <c r="G139" s="61"/>
      <c r="H139" s="62"/>
      <c r="I139" s="61"/>
      <c r="J139" s="62"/>
      <c r="K139" s="63"/>
      <c r="L139" s="63"/>
      <c r="M139" s="66"/>
      <c r="N139" s="64"/>
    </row>
    <row r="140" spans="2:14">
      <c r="B140" s="58"/>
      <c r="C140" s="59" t="str">
        <f t="shared" si="4"/>
        <v/>
      </c>
      <c r="D140" s="59"/>
      <c r="E140" s="59" t="str">
        <f t="shared" si="5"/>
        <v/>
      </c>
      <c r="F140" s="60"/>
      <c r="G140" s="61"/>
      <c r="H140" s="62"/>
      <c r="I140" s="61"/>
      <c r="J140" s="62"/>
      <c r="K140" s="63"/>
      <c r="L140" s="63"/>
      <c r="M140" s="66"/>
      <c r="N140" s="64"/>
    </row>
    <row r="141" spans="2:14">
      <c r="B141" s="58"/>
      <c r="C141" s="59" t="str">
        <f t="shared" si="4"/>
        <v/>
      </c>
      <c r="D141" s="59"/>
      <c r="E141" s="59" t="str">
        <f t="shared" si="5"/>
        <v/>
      </c>
      <c r="F141" s="60"/>
      <c r="G141" s="61"/>
      <c r="H141" s="62"/>
      <c r="I141" s="61"/>
      <c r="J141" s="62"/>
      <c r="K141" s="63"/>
      <c r="L141" s="63"/>
      <c r="M141" s="66"/>
      <c r="N141" s="64"/>
    </row>
    <row r="142" spans="2:14">
      <c r="B142" s="58"/>
      <c r="C142" s="59" t="str">
        <f t="shared" si="4"/>
        <v/>
      </c>
      <c r="D142" s="59"/>
      <c r="E142" s="59" t="str">
        <f t="shared" si="5"/>
        <v/>
      </c>
      <c r="F142" s="60"/>
      <c r="G142" s="61"/>
      <c r="H142" s="62"/>
      <c r="I142" s="61"/>
      <c r="J142" s="62"/>
      <c r="K142" s="63"/>
      <c r="L142" s="63"/>
      <c r="M142" s="66"/>
      <c r="N142" s="64"/>
    </row>
    <row r="143" spans="2:14">
      <c r="B143" s="58"/>
      <c r="C143" s="59" t="str">
        <f t="shared" si="4"/>
        <v/>
      </c>
      <c r="D143" s="59"/>
      <c r="E143" s="59" t="str">
        <f t="shared" si="5"/>
        <v/>
      </c>
      <c r="F143" s="60"/>
      <c r="G143" s="61"/>
      <c r="H143" s="62"/>
      <c r="I143" s="61"/>
      <c r="J143" s="62"/>
      <c r="K143" s="63"/>
      <c r="L143" s="63"/>
      <c r="M143" s="66"/>
      <c r="N143" s="64"/>
    </row>
    <row r="144" spans="2:14">
      <c r="B144" s="58"/>
      <c r="C144" s="59" t="str">
        <f t="shared" si="4"/>
        <v/>
      </c>
      <c r="D144" s="59"/>
      <c r="E144" s="59" t="str">
        <f t="shared" si="5"/>
        <v/>
      </c>
      <c r="F144" s="60"/>
      <c r="G144" s="61"/>
      <c r="H144" s="62"/>
      <c r="I144" s="61"/>
      <c r="J144" s="62"/>
      <c r="K144" s="63"/>
      <c r="L144" s="63"/>
      <c r="M144" s="66"/>
      <c r="N144" s="64"/>
    </row>
    <row r="145" spans="2:14">
      <c r="B145" s="58"/>
      <c r="C145" s="59" t="str">
        <f t="shared" si="4"/>
        <v/>
      </c>
      <c r="D145" s="59"/>
      <c r="E145" s="59" t="str">
        <f t="shared" si="5"/>
        <v/>
      </c>
      <c r="F145" s="60"/>
      <c r="G145" s="61"/>
      <c r="H145" s="62"/>
      <c r="I145" s="61"/>
      <c r="J145" s="62"/>
      <c r="K145" s="63"/>
      <c r="L145" s="63"/>
      <c r="M145" s="66"/>
      <c r="N145" s="64"/>
    </row>
    <row r="146" spans="2:14">
      <c r="B146" s="58"/>
      <c r="C146" s="59" t="str">
        <f t="shared" si="4"/>
        <v/>
      </c>
      <c r="D146" s="59"/>
      <c r="E146" s="59" t="str">
        <f t="shared" si="5"/>
        <v/>
      </c>
      <c r="F146" s="60"/>
      <c r="G146" s="61"/>
      <c r="H146" s="62"/>
      <c r="I146" s="61"/>
      <c r="J146" s="62"/>
      <c r="K146" s="63"/>
      <c r="L146" s="63"/>
      <c r="M146" s="66"/>
      <c r="N146" s="64"/>
    </row>
    <row r="147" spans="2:14">
      <c r="B147" s="58"/>
      <c r="C147" s="59" t="str">
        <f t="shared" si="4"/>
        <v/>
      </c>
      <c r="D147" s="59"/>
      <c r="E147" s="59" t="str">
        <f t="shared" si="5"/>
        <v/>
      </c>
      <c r="F147" s="60"/>
      <c r="G147" s="61"/>
      <c r="H147" s="62"/>
      <c r="I147" s="61"/>
      <c r="J147" s="62"/>
      <c r="K147" s="63"/>
      <c r="L147" s="63"/>
      <c r="M147" s="66"/>
      <c r="N147" s="64"/>
    </row>
    <row r="148" spans="2:14">
      <c r="B148" s="58"/>
      <c r="C148" s="59" t="str">
        <f t="shared" si="4"/>
        <v/>
      </c>
      <c r="D148" s="59"/>
      <c r="E148" s="59" t="str">
        <f t="shared" si="5"/>
        <v/>
      </c>
      <c r="F148" s="60"/>
      <c r="G148" s="61"/>
      <c r="H148" s="62"/>
      <c r="I148" s="61"/>
      <c r="J148" s="62"/>
      <c r="K148" s="63"/>
      <c r="L148" s="63"/>
      <c r="M148" s="66"/>
      <c r="N148" s="64"/>
    </row>
    <row r="149" spans="2:14">
      <c r="B149" s="58"/>
      <c r="C149" s="59" t="str">
        <f t="shared" si="4"/>
        <v/>
      </c>
      <c r="D149" s="59"/>
      <c r="E149" s="59" t="str">
        <f t="shared" si="5"/>
        <v/>
      </c>
      <c r="F149" s="60"/>
      <c r="G149" s="61"/>
      <c r="H149" s="62"/>
      <c r="I149" s="61"/>
      <c r="J149" s="62"/>
      <c r="K149" s="63"/>
      <c r="L149" s="63"/>
      <c r="M149" s="66"/>
      <c r="N149" s="64"/>
    </row>
    <row r="150" spans="2:14">
      <c r="B150" s="58"/>
      <c r="C150" s="59" t="str">
        <f t="shared" si="4"/>
        <v/>
      </c>
      <c r="D150" s="59"/>
      <c r="E150" s="59" t="str">
        <f t="shared" si="5"/>
        <v/>
      </c>
      <c r="F150" s="60"/>
      <c r="G150" s="61"/>
      <c r="H150" s="62"/>
      <c r="I150" s="61"/>
      <c r="J150" s="62"/>
      <c r="K150" s="63"/>
      <c r="L150" s="63"/>
      <c r="M150" s="66"/>
      <c r="N150" s="64"/>
    </row>
    <row r="151" spans="2:14">
      <c r="B151" s="58"/>
      <c r="C151" s="59" t="str">
        <f t="shared" si="4"/>
        <v/>
      </c>
      <c r="D151" s="59"/>
      <c r="E151" s="59" t="str">
        <f t="shared" si="5"/>
        <v/>
      </c>
      <c r="F151" s="60"/>
      <c r="G151" s="61"/>
      <c r="H151" s="62"/>
      <c r="I151" s="61"/>
      <c r="J151" s="62"/>
      <c r="K151" s="63"/>
      <c r="L151" s="63"/>
      <c r="M151" s="66"/>
      <c r="N151" s="64"/>
    </row>
    <row r="152" spans="2:14">
      <c r="B152" s="58"/>
      <c r="C152" s="59" t="str">
        <f t="shared" si="4"/>
        <v/>
      </c>
      <c r="D152" s="59"/>
      <c r="E152" s="59" t="str">
        <f t="shared" si="5"/>
        <v/>
      </c>
      <c r="F152" s="60"/>
      <c r="G152" s="61"/>
      <c r="H152" s="62"/>
      <c r="I152" s="61"/>
      <c r="J152" s="62"/>
      <c r="K152" s="63"/>
      <c r="L152" s="63"/>
      <c r="M152" s="66"/>
      <c r="N152" s="64"/>
    </row>
    <row r="153" spans="2:14">
      <c r="B153" s="58"/>
      <c r="C153" s="59" t="str">
        <f t="shared" si="4"/>
        <v/>
      </c>
      <c r="D153" s="59"/>
      <c r="E153" s="59" t="str">
        <f t="shared" si="5"/>
        <v/>
      </c>
      <c r="F153" s="60"/>
      <c r="G153" s="61"/>
      <c r="H153" s="62"/>
      <c r="I153" s="61"/>
      <c r="J153" s="62"/>
      <c r="K153" s="63"/>
      <c r="L153" s="63"/>
      <c r="M153" s="66"/>
      <c r="N153" s="64"/>
    </row>
    <row r="154" spans="2:14">
      <c r="B154" s="58"/>
      <c r="C154" s="59" t="str">
        <f t="shared" si="4"/>
        <v/>
      </c>
      <c r="D154" s="59"/>
      <c r="E154" s="59" t="str">
        <f t="shared" si="5"/>
        <v/>
      </c>
      <c r="F154" s="60"/>
      <c r="G154" s="61"/>
      <c r="H154" s="62"/>
      <c r="I154" s="61"/>
      <c r="J154" s="62"/>
      <c r="K154" s="63"/>
      <c r="L154" s="63"/>
      <c r="M154" s="66"/>
      <c r="N154" s="64"/>
    </row>
    <row r="155" spans="2:14">
      <c r="B155" s="58"/>
      <c r="C155" s="59" t="str">
        <f t="shared" si="4"/>
        <v/>
      </c>
      <c r="D155" s="59"/>
      <c r="E155" s="59" t="str">
        <f t="shared" si="5"/>
        <v/>
      </c>
      <c r="F155" s="60"/>
      <c r="G155" s="61"/>
      <c r="H155" s="62"/>
      <c r="I155" s="61"/>
      <c r="J155" s="62"/>
      <c r="K155" s="63"/>
      <c r="L155" s="63"/>
      <c r="M155" s="66"/>
      <c r="N155" s="64"/>
    </row>
    <row r="156" spans="2:14">
      <c r="B156" s="58"/>
      <c r="C156" s="59" t="str">
        <f t="shared" si="4"/>
        <v/>
      </c>
      <c r="D156" s="59"/>
      <c r="E156" s="59" t="str">
        <f t="shared" si="5"/>
        <v/>
      </c>
      <c r="F156" s="60"/>
      <c r="G156" s="61"/>
      <c r="H156" s="62"/>
      <c r="I156" s="61"/>
      <c r="J156" s="62"/>
      <c r="K156" s="63"/>
      <c r="L156" s="63"/>
      <c r="M156" s="66"/>
      <c r="N156" s="64"/>
    </row>
    <row r="157" spans="2:14">
      <c r="B157" s="58"/>
      <c r="C157" s="59" t="str">
        <f t="shared" si="4"/>
        <v/>
      </c>
      <c r="D157" s="59"/>
      <c r="E157" s="59" t="str">
        <f t="shared" si="5"/>
        <v/>
      </c>
      <c r="F157" s="60"/>
      <c r="G157" s="61"/>
      <c r="H157" s="62"/>
      <c r="I157" s="61"/>
      <c r="J157" s="62"/>
      <c r="K157" s="63"/>
      <c r="L157" s="63"/>
      <c r="M157" s="66"/>
      <c r="N157" s="64"/>
    </row>
    <row r="158" spans="2:14">
      <c r="B158" s="58"/>
      <c r="C158" s="59" t="str">
        <f t="shared" si="4"/>
        <v/>
      </c>
      <c r="D158" s="59"/>
      <c r="E158" s="59" t="str">
        <f t="shared" si="5"/>
        <v/>
      </c>
      <c r="F158" s="60"/>
      <c r="G158" s="61"/>
      <c r="H158" s="62"/>
      <c r="I158" s="61"/>
      <c r="J158" s="62"/>
      <c r="K158" s="63"/>
      <c r="L158" s="63"/>
      <c r="M158" s="66"/>
      <c r="N158" s="64"/>
    </row>
    <row r="159" spans="2:14">
      <c r="B159" s="58"/>
      <c r="C159" s="59" t="str">
        <f t="shared" si="4"/>
        <v/>
      </c>
      <c r="D159" s="59"/>
      <c r="E159" s="59" t="str">
        <f t="shared" si="5"/>
        <v/>
      </c>
      <c r="F159" s="60"/>
      <c r="G159" s="61"/>
      <c r="H159" s="62"/>
      <c r="I159" s="61"/>
      <c r="J159" s="62"/>
      <c r="K159" s="63"/>
      <c r="L159" s="63"/>
      <c r="M159" s="66"/>
      <c r="N159" s="64"/>
    </row>
    <row r="160" spans="2:14">
      <c r="B160" s="58"/>
      <c r="C160" s="59" t="str">
        <f t="shared" si="4"/>
        <v/>
      </c>
      <c r="D160" s="59"/>
      <c r="E160" s="59" t="str">
        <f t="shared" si="5"/>
        <v/>
      </c>
      <c r="F160" s="60"/>
      <c r="G160" s="61"/>
      <c r="H160" s="62"/>
      <c r="I160" s="61"/>
      <c r="J160" s="62"/>
      <c r="K160" s="63"/>
      <c r="L160" s="63"/>
      <c r="M160" s="66"/>
      <c r="N160" s="64"/>
    </row>
    <row r="161" spans="2:14">
      <c r="B161" s="58"/>
      <c r="C161" s="59" t="str">
        <f t="shared" si="4"/>
        <v/>
      </c>
      <c r="D161" s="59"/>
      <c r="E161" s="59" t="str">
        <f t="shared" si="5"/>
        <v/>
      </c>
      <c r="F161" s="60"/>
      <c r="G161" s="61"/>
      <c r="H161" s="62"/>
      <c r="I161" s="61"/>
      <c r="J161" s="62"/>
      <c r="K161" s="63"/>
      <c r="L161" s="63"/>
      <c r="M161" s="66"/>
      <c r="N161" s="64"/>
    </row>
    <row r="162" spans="2:14">
      <c r="B162" s="58"/>
      <c r="C162" s="59" t="str">
        <f t="shared" si="4"/>
        <v/>
      </c>
      <c r="D162" s="59"/>
      <c r="E162" s="59" t="str">
        <f t="shared" si="5"/>
        <v/>
      </c>
      <c r="F162" s="60"/>
      <c r="G162" s="61"/>
      <c r="H162" s="62"/>
      <c r="I162" s="61"/>
      <c r="J162" s="62"/>
      <c r="K162" s="63"/>
      <c r="L162" s="63"/>
      <c r="M162" s="66"/>
      <c r="N162" s="64"/>
    </row>
    <row r="163" spans="2:14">
      <c r="B163" s="58"/>
      <c r="C163" s="59" t="str">
        <f t="shared" si="4"/>
        <v/>
      </c>
      <c r="D163" s="59"/>
      <c r="E163" s="59" t="str">
        <f t="shared" si="5"/>
        <v/>
      </c>
      <c r="F163" s="60"/>
      <c r="G163" s="61"/>
      <c r="H163" s="62"/>
      <c r="I163" s="61"/>
      <c r="J163" s="62"/>
      <c r="K163" s="63"/>
      <c r="L163" s="63"/>
      <c r="M163" s="66"/>
      <c r="N163" s="64"/>
    </row>
    <row r="164" spans="2:14">
      <c r="B164" s="58"/>
      <c r="C164" s="59" t="str">
        <f t="shared" si="4"/>
        <v/>
      </c>
      <c r="D164" s="59"/>
      <c r="E164" s="59" t="str">
        <f t="shared" si="5"/>
        <v/>
      </c>
      <c r="F164" s="60"/>
      <c r="G164" s="61"/>
      <c r="H164" s="62"/>
      <c r="I164" s="61"/>
      <c r="J164" s="62"/>
      <c r="K164" s="63"/>
      <c r="L164" s="63"/>
      <c r="M164" s="66"/>
      <c r="N164" s="64"/>
    </row>
    <row r="165" spans="2:14">
      <c r="B165" s="58"/>
      <c r="C165" s="59" t="str">
        <f t="shared" si="4"/>
        <v/>
      </c>
      <c r="D165" s="59"/>
      <c r="E165" s="59" t="str">
        <f t="shared" si="5"/>
        <v/>
      </c>
      <c r="F165" s="60"/>
      <c r="G165" s="61"/>
      <c r="H165" s="62"/>
      <c r="I165" s="61"/>
      <c r="J165" s="62"/>
      <c r="K165" s="63"/>
      <c r="L165" s="63"/>
      <c r="M165" s="66"/>
      <c r="N165" s="64"/>
    </row>
    <row r="166" spans="2:14">
      <c r="B166" s="58"/>
      <c r="C166" s="59" t="str">
        <f t="shared" si="4"/>
        <v/>
      </c>
      <c r="D166" s="59"/>
      <c r="E166" s="59" t="str">
        <f t="shared" si="5"/>
        <v/>
      </c>
      <c r="F166" s="60"/>
      <c r="G166" s="61"/>
      <c r="H166" s="62"/>
      <c r="I166" s="61"/>
      <c r="J166" s="62"/>
      <c r="K166" s="63"/>
      <c r="L166" s="63"/>
      <c r="M166" s="66"/>
      <c r="N166" s="64"/>
    </row>
    <row r="167" spans="2:14">
      <c r="B167" s="58"/>
      <c r="C167" s="59" t="str">
        <f t="shared" si="4"/>
        <v/>
      </c>
      <c r="D167" s="59"/>
      <c r="E167" s="59" t="str">
        <f t="shared" si="5"/>
        <v/>
      </c>
      <c r="F167" s="60"/>
      <c r="G167" s="61"/>
      <c r="H167" s="62"/>
      <c r="I167" s="61"/>
      <c r="J167" s="62"/>
      <c r="K167" s="63"/>
      <c r="L167" s="63"/>
      <c r="M167" s="66"/>
      <c r="N167" s="64"/>
    </row>
    <row r="168" spans="2:14">
      <c r="B168" s="58"/>
      <c r="C168" s="59" t="str">
        <f t="shared" si="4"/>
        <v/>
      </c>
      <c r="D168" s="59"/>
      <c r="E168" s="59" t="str">
        <f t="shared" si="5"/>
        <v/>
      </c>
      <c r="F168" s="60"/>
      <c r="G168" s="61"/>
      <c r="H168" s="62"/>
      <c r="I168" s="61"/>
      <c r="J168" s="62"/>
      <c r="K168" s="63"/>
      <c r="L168" s="63"/>
      <c r="M168" s="66"/>
      <c r="N168" s="64"/>
    </row>
    <row r="169" spans="2:14">
      <c r="B169" s="58"/>
      <c r="C169" s="59" t="str">
        <f t="shared" si="4"/>
        <v/>
      </c>
      <c r="D169" s="59"/>
      <c r="E169" s="59" t="str">
        <f t="shared" si="5"/>
        <v/>
      </c>
      <c r="F169" s="60"/>
      <c r="G169" s="61"/>
      <c r="H169" s="62"/>
      <c r="I169" s="61"/>
      <c r="J169" s="62"/>
      <c r="K169" s="63"/>
      <c r="L169" s="63"/>
      <c r="M169" s="66"/>
      <c r="N169" s="64"/>
    </row>
    <row r="170" spans="2:14">
      <c r="B170" s="58"/>
      <c r="C170" s="59" t="str">
        <f t="shared" si="4"/>
        <v/>
      </c>
      <c r="D170" s="59"/>
      <c r="E170" s="59" t="str">
        <f t="shared" si="5"/>
        <v/>
      </c>
      <c r="F170" s="60"/>
      <c r="G170" s="61"/>
      <c r="H170" s="62"/>
      <c r="I170" s="61"/>
      <c r="J170" s="62"/>
      <c r="K170" s="63"/>
      <c r="L170" s="63"/>
      <c r="M170" s="66"/>
      <c r="N170" s="64"/>
    </row>
    <row r="171" spans="2:14">
      <c r="B171" s="58"/>
      <c r="C171" s="59" t="str">
        <f t="shared" si="4"/>
        <v/>
      </c>
      <c r="D171" s="59"/>
      <c r="E171" s="59" t="str">
        <f t="shared" si="5"/>
        <v/>
      </c>
      <c r="F171" s="60"/>
      <c r="G171" s="61"/>
      <c r="H171" s="62"/>
      <c r="I171" s="61"/>
      <c r="J171" s="62"/>
      <c r="K171" s="63"/>
      <c r="L171" s="63"/>
      <c r="M171" s="66"/>
      <c r="N171" s="64"/>
    </row>
    <row r="172" spans="2:14">
      <c r="B172" s="58"/>
      <c r="C172" s="59" t="str">
        <f t="shared" si="4"/>
        <v/>
      </c>
      <c r="D172" s="59"/>
      <c r="E172" s="59" t="str">
        <f t="shared" si="5"/>
        <v/>
      </c>
      <c r="F172" s="60"/>
      <c r="G172" s="61"/>
      <c r="H172" s="62"/>
      <c r="I172" s="61"/>
      <c r="J172" s="62"/>
      <c r="K172" s="63"/>
      <c r="L172" s="63"/>
      <c r="M172" s="66"/>
      <c r="N172" s="64"/>
    </row>
    <row r="173" spans="2:14">
      <c r="B173" s="58"/>
      <c r="C173" s="59" t="str">
        <f t="shared" si="4"/>
        <v/>
      </c>
      <c r="D173" s="59"/>
      <c r="E173" s="59" t="str">
        <f t="shared" si="5"/>
        <v/>
      </c>
      <c r="F173" s="60"/>
      <c r="G173" s="61"/>
      <c r="H173" s="62"/>
      <c r="I173" s="61"/>
      <c r="J173" s="62"/>
      <c r="K173" s="63"/>
      <c r="L173" s="63"/>
      <c r="M173" s="66"/>
      <c r="N173" s="64"/>
    </row>
    <row r="174" spans="2:14">
      <c r="B174" s="58"/>
      <c r="C174" s="59" t="str">
        <f t="shared" si="4"/>
        <v/>
      </c>
      <c r="D174" s="59"/>
      <c r="E174" s="59" t="str">
        <f t="shared" si="5"/>
        <v/>
      </c>
      <c r="F174" s="60"/>
      <c r="G174" s="61"/>
      <c r="H174" s="62"/>
      <c r="I174" s="61"/>
      <c r="J174" s="62"/>
      <c r="K174" s="63"/>
      <c r="L174" s="63"/>
      <c r="M174" s="66"/>
      <c r="N174" s="64"/>
    </row>
    <row r="175" spans="2:14">
      <c r="B175" s="58"/>
      <c r="C175" s="59" t="str">
        <f t="shared" si="4"/>
        <v/>
      </c>
      <c r="D175" s="59"/>
      <c r="E175" s="59" t="str">
        <f t="shared" si="5"/>
        <v/>
      </c>
      <c r="F175" s="60"/>
      <c r="G175" s="61"/>
      <c r="H175" s="62"/>
      <c r="I175" s="61"/>
      <c r="J175" s="62"/>
      <c r="K175" s="63"/>
      <c r="L175" s="63"/>
      <c r="M175" s="66"/>
      <c r="N175" s="64"/>
    </row>
    <row r="176" spans="2:14">
      <c r="B176" s="58"/>
      <c r="C176" s="59" t="str">
        <f t="shared" si="4"/>
        <v/>
      </c>
      <c r="D176" s="59"/>
      <c r="E176" s="59" t="str">
        <f t="shared" si="5"/>
        <v/>
      </c>
      <c r="F176" s="60"/>
      <c r="G176" s="61"/>
      <c r="H176" s="62"/>
      <c r="I176" s="61"/>
      <c r="J176" s="62"/>
      <c r="K176" s="63"/>
      <c r="L176" s="63"/>
      <c r="M176" s="66"/>
      <c r="N176" s="64"/>
    </row>
    <row r="177" spans="2:14">
      <c r="B177" s="58"/>
      <c r="C177" s="59" t="str">
        <f t="shared" si="4"/>
        <v/>
      </c>
      <c r="D177" s="59"/>
      <c r="E177" s="59" t="str">
        <f t="shared" si="5"/>
        <v/>
      </c>
      <c r="F177" s="60"/>
      <c r="G177" s="61"/>
      <c r="H177" s="62"/>
      <c r="I177" s="61"/>
      <c r="J177" s="62"/>
      <c r="K177" s="63"/>
      <c r="L177" s="63"/>
      <c r="M177" s="66"/>
      <c r="N177" s="64"/>
    </row>
    <row r="178" spans="2:14">
      <c r="B178" s="58"/>
      <c r="C178" s="59" t="str">
        <f t="shared" si="4"/>
        <v/>
      </c>
      <c r="D178" s="59"/>
      <c r="E178" s="59" t="str">
        <f t="shared" si="5"/>
        <v/>
      </c>
      <c r="F178" s="60"/>
      <c r="G178" s="61"/>
      <c r="H178" s="62"/>
      <c r="I178" s="61"/>
      <c r="J178" s="62"/>
      <c r="K178" s="63"/>
      <c r="L178" s="63"/>
      <c r="M178" s="66"/>
      <c r="N178" s="64"/>
    </row>
    <row r="179" spans="2:14">
      <c r="B179" s="58"/>
      <c r="C179" s="59" t="str">
        <f t="shared" si="4"/>
        <v/>
      </c>
      <c r="D179" s="59"/>
      <c r="E179" s="59" t="str">
        <f t="shared" si="5"/>
        <v/>
      </c>
      <c r="F179" s="60"/>
      <c r="G179" s="61"/>
      <c r="H179" s="62"/>
      <c r="I179" s="61"/>
      <c r="J179" s="62"/>
      <c r="K179" s="63"/>
      <c r="L179" s="63"/>
      <c r="M179" s="66"/>
      <c r="N179" s="64"/>
    </row>
    <row r="180" spans="2:14">
      <c r="B180" s="58"/>
      <c r="C180" s="59" t="str">
        <f t="shared" si="4"/>
        <v/>
      </c>
      <c r="D180" s="59"/>
      <c r="E180" s="59" t="str">
        <f t="shared" si="5"/>
        <v/>
      </c>
      <c r="F180" s="60"/>
      <c r="G180" s="61"/>
      <c r="H180" s="62"/>
      <c r="I180" s="61"/>
      <c r="J180" s="62"/>
      <c r="K180" s="63"/>
      <c r="L180" s="63"/>
      <c r="M180" s="66"/>
      <c r="N180" s="64"/>
    </row>
    <row r="181" spans="2:14">
      <c r="B181" s="58"/>
      <c r="C181" s="59" t="str">
        <f t="shared" si="4"/>
        <v/>
      </c>
      <c r="D181" s="59"/>
      <c r="E181" s="59" t="str">
        <f t="shared" si="5"/>
        <v/>
      </c>
      <c r="F181" s="60"/>
      <c r="G181" s="61"/>
      <c r="H181" s="62"/>
      <c r="I181" s="61"/>
      <c r="J181" s="62"/>
      <c r="K181" s="63"/>
      <c r="L181" s="63"/>
      <c r="M181" s="66"/>
      <c r="N181" s="64"/>
    </row>
    <row r="182" spans="2:14">
      <c r="B182" s="58"/>
      <c r="C182" s="59" t="str">
        <f t="shared" si="4"/>
        <v/>
      </c>
      <c r="D182" s="59"/>
      <c r="E182" s="59" t="str">
        <f t="shared" si="5"/>
        <v/>
      </c>
      <c r="F182" s="60"/>
      <c r="G182" s="61"/>
      <c r="H182" s="62"/>
      <c r="I182" s="61"/>
      <c r="J182" s="62"/>
      <c r="K182" s="63"/>
      <c r="L182" s="63"/>
      <c r="M182" s="66"/>
      <c r="N182" s="64"/>
    </row>
    <row r="183" spans="2:14">
      <c r="B183" s="58"/>
      <c r="C183" s="59" t="str">
        <f t="shared" si="4"/>
        <v/>
      </c>
      <c r="D183" s="59"/>
      <c r="E183" s="59" t="str">
        <f t="shared" si="5"/>
        <v/>
      </c>
      <c r="F183" s="60"/>
      <c r="G183" s="61"/>
      <c r="H183" s="62"/>
      <c r="I183" s="61"/>
      <c r="J183" s="62"/>
      <c r="K183" s="63"/>
      <c r="L183" s="63"/>
      <c r="M183" s="66"/>
      <c r="N183" s="64"/>
    </row>
    <row r="184" spans="2:14">
      <c r="B184" s="58"/>
      <c r="C184" s="59" t="str">
        <f t="shared" si="4"/>
        <v/>
      </c>
      <c r="D184" s="59"/>
      <c r="E184" s="59" t="str">
        <f t="shared" si="5"/>
        <v/>
      </c>
      <c r="F184" s="60"/>
      <c r="G184" s="61"/>
      <c r="H184" s="62"/>
      <c r="I184" s="61"/>
      <c r="J184" s="62"/>
      <c r="K184" s="63"/>
      <c r="L184" s="63"/>
      <c r="M184" s="66"/>
      <c r="N184" s="64"/>
    </row>
    <row r="185" spans="2:14">
      <c r="B185" s="58"/>
      <c r="C185" s="59" t="str">
        <f t="shared" si="4"/>
        <v/>
      </c>
      <c r="D185" s="59"/>
      <c r="E185" s="59" t="str">
        <f t="shared" si="5"/>
        <v/>
      </c>
      <c r="F185" s="60"/>
      <c r="G185" s="61"/>
      <c r="H185" s="62"/>
      <c r="I185" s="61"/>
      <c r="J185" s="62"/>
      <c r="K185" s="63"/>
      <c r="L185" s="63"/>
      <c r="M185" s="66"/>
      <c r="N185" s="64"/>
    </row>
    <row r="186" spans="2:14">
      <c r="B186" s="58"/>
      <c r="C186" s="59" t="str">
        <f t="shared" si="4"/>
        <v/>
      </c>
      <c r="D186" s="59"/>
      <c r="E186" s="59" t="str">
        <f t="shared" si="5"/>
        <v/>
      </c>
      <c r="F186" s="60"/>
      <c r="G186" s="61"/>
      <c r="H186" s="62"/>
      <c r="I186" s="61"/>
      <c r="J186" s="62"/>
      <c r="K186" s="63"/>
      <c r="L186" s="63"/>
      <c r="M186" s="66"/>
      <c r="N186" s="64"/>
    </row>
    <row r="187" spans="2:14">
      <c r="B187" s="58"/>
      <c r="C187" s="59" t="str">
        <f t="shared" si="4"/>
        <v/>
      </c>
      <c r="D187" s="59"/>
      <c r="E187" s="59" t="str">
        <f t="shared" si="5"/>
        <v/>
      </c>
      <c r="F187" s="60"/>
      <c r="G187" s="61"/>
      <c r="H187" s="62"/>
      <c r="I187" s="61"/>
      <c r="J187" s="62"/>
      <c r="K187" s="63"/>
      <c r="L187" s="63"/>
      <c r="M187" s="66"/>
      <c r="N187" s="64"/>
    </row>
    <row r="188" spans="2:14">
      <c r="B188" s="58"/>
      <c r="C188" s="59" t="str">
        <f t="shared" si="4"/>
        <v/>
      </c>
      <c r="D188" s="59"/>
      <c r="E188" s="59" t="str">
        <f t="shared" si="5"/>
        <v/>
      </c>
      <c r="F188" s="60"/>
      <c r="G188" s="61"/>
      <c r="H188" s="62"/>
      <c r="I188" s="61"/>
      <c r="J188" s="62"/>
      <c r="K188" s="63"/>
      <c r="L188" s="63"/>
      <c r="M188" s="66"/>
      <c r="N188" s="64"/>
    </row>
    <row r="189" spans="2:14">
      <c r="B189" s="58"/>
      <c r="C189" s="59" t="str">
        <f t="shared" si="4"/>
        <v/>
      </c>
      <c r="D189" s="59"/>
      <c r="E189" s="59" t="str">
        <f t="shared" si="5"/>
        <v/>
      </c>
      <c r="F189" s="60"/>
      <c r="G189" s="61"/>
      <c r="H189" s="62"/>
      <c r="I189" s="61"/>
      <c r="J189" s="62"/>
      <c r="K189" s="63"/>
      <c r="L189" s="63"/>
      <c r="M189" s="66"/>
      <c r="N189" s="64"/>
    </row>
    <row r="190" spans="2:14">
      <c r="B190" s="58"/>
      <c r="C190" s="59" t="str">
        <f t="shared" si="4"/>
        <v/>
      </c>
      <c r="D190" s="59"/>
      <c r="E190" s="59" t="str">
        <f t="shared" si="5"/>
        <v/>
      </c>
      <c r="F190" s="60"/>
      <c r="G190" s="61"/>
      <c r="H190" s="62"/>
      <c r="I190" s="61"/>
      <c r="J190" s="62"/>
      <c r="K190" s="63"/>
      <c r="L190" s="63"/>
      <c r="M190" s="66"/>
      <c r="N190" s="64"/>
    </row>
    <row r="191" spans="2:14">
      <c r="B191" s="58"/>
      <c r="C191" s="59" t="str">
        <f t="shared" si="4"/>
        <v/>
      </c>
      <c r="D191" s="59"/>
      <c r="E191" s="59" t="str">
        <f t="shared" si="5"/>
        <v/>
      </c>
      <c r="F191" s="60"/>
      <c r="G191" s="61"/>
      <c r="H191" s="62"/>
      <c r="I191" s="61"/>
      <c r="J191" s="62"/>
      <c r="K191" s="63"/>
      <c r="L191" s="63"/>
      <c r="M191" s="66"/>
      <c r="N191" s="64"/>
    </row>
    <row r="192" spans="2:14">
      <c r="B192" s="58"/>
      <c r="C192" s="59" t="str">
        <f t="shared" si="4"/>
        <v/>
      </c>
      <c r="D192" s="59"/>
      <c r="E192" s="59" t="str">
        <f t="shared" si="5"/>
        <v/>
      </c>
      <c r="F192" s="60"/>
      <c r="G192" s="61"/>
      <c r="H192" s="62"/>
      <c r="I192" s="61"/>
      <c r="J192" s="62"/>
      <c r="K192" s="63"/>
      <c r="L192" s="63"/>
      <c r="M192" s="66"/>
      <c r="N192" s="64"/>
    </row>
    <row r="193" spans="2:14">
      <c r="B193" s="58"/>
      <c r="C193" s="59" t="str">
        <f t="shared" si="4"/>
        <v/>
      </c>
      <c r="D193" s="59"/>
      <c r="E193" s="59" t="str">
        <f t="shared" si="5"/>
        <v/>
      </c>
      <c r="F193" s="60"/>
      <c r="G193" s="61"/>
      <c r="H193" s="62"/>
      <c r="I193" s="61"/>
      <c r="J193" s="62"/>
      <c r="K193" s="63"/>
      <c r="L193" s="63"/>
      <c r="M193" s="66"/>
      <c r="N193" s="64"/>
    </row>
    <row r="194" spans="2:14">
      <c r="B194" s="58"/>
      <c r="C194" s="59" t="str">
        <f t="shared" si="4"/>
        <v/>
      </c>
      <c r="D194" s="59"/>
      <c r="E194" s="59" t="str">
        <f t="shared" si="5"/>
        <v/>
      </c>
      <c r="F194" s="60"/>
      <c r="G194" s="61"/>
      <c r="H194" s="62"/>
      <c r="I194" s="61"/>
      <c r="J194" s="62"/>
      <c r="K194" s="63"/>
      <c r="L194" s="63"/>
      <c r="M194" s="66"/>
      <c r="N194" s="64"/>
    </row>
    <row r="195" spans="2:14">
      <c r="B195" s="58"/>
      <c r="C195" s="59" t="str">
        <f t="shared" si="4"/>
        <v/>
      </c>
      <c r="D195" s="59"/>
      <c r="E195" s="59" t="str">
        <f t="shared" si="5"/>
        <v/>
      </c>
      <c r="F195" s="60"/>
      <c r="G195" s="61"/>
      <c r="H195" s="62"/>
      <c r="I195" s="61"/>
      <c r="J195" s="62"/>
      <c r="K195" s="63"/>
      <c r="L195" s="63"/>
      <c r="M195" s="66"/>
      <c r="N195" s="64"/>
    </row>
    <row r="196" spans="2:14">
      <c r="B196" s="58"/>
      <c r="C196" s="59" t="str">
        <f t="shared" si="4"/>
        <v/>
      </c>
      <c r="D196" s="59"/>
      <c r="E196" s="59" t="str">
        <f t="shared" si="5"/>
        <v/>
      </c>
      <c r="F196" s="60"/>
      <c r="G196" s="61"/>
      <c r="H196" s="62"/>
      <c r="I196" s="61"/>
      <c r="J196" s="62"/>
      <c r="K196" s="63"/>
      <c r="L196" s="63"/>
      <c r="M196" s="66"/>
      <c r="N196" s="64"/>
    </row>
    <row r="197" spans="2:14">
      <c r="B197" s="58"/>
      <c r="C197" s="59" t="str">
        <f t="shared" si="4"/>
        <v/>
      </c>
      <c r="D197" s="59"/>
      <c r="E197" s="59" t="str">
        <f t="shared" si="5"/>
        <v/>
      </c>
      <c r="F197" s="60"/>
      <c r="G197" s="61"/>
      <c r="H197" s="62"/>
      <c r="I197" s="61"/>
      <c r="J197" s="62"/>
      <c r="K197" s="63"/>
      <c r="L197" s="63"/>
      <c r="M197" s="66"/>
      <c r="N197" s="64"/>
    </row>
    <row r="198" spans="2:14">
      <c r="B198" s="58"/>
      <c r="C198" s="59" t="str">
        <f t="shared" si="4"/>
        <v/>
      </c>
      <c r="D198" s="59"/>
      <c r="E198" s="59" t="str">
        <f t="shared" si="5"/>
        <v/>
      </c>
      <c r="F198" s="60"/>
      <c r="G198" s="61"/>
      <c r="H198" s="62"/>
      <c r="I198" s="61"/>
      <c r="J198" s="62"/>
      <c r="K198" s="63"/>
      <c r="L198" s="63"/>
      <c r="M198" s="66"/>
      <c r="N198" s="64"/>
    </row>
    <row r="199" spans="2:14">
      <c r="B199" s="58"/>
      <c r="C199" s="59" t="str">
        <f t="shared" si="4"/>
        <v/>
      </c>
      <c r="D199" s="59"/>
      <c r="E199" s="59" t="str">
        <f t="shared" si="5"/>
        <v/>
      </c>
      <c r="F199" s="60"/>
      <c r="G199" s="61"/>
      <c r="H199" s="62"/>
      <c r="I199" s="61"/>
      <c r="J199" s="62"/>
      <c r="K199" s="67"/>
      <c r="L199" s="63"/>
      <c r="M199" s="66"/>
      <c r="N199" s="64"/>
    </row>
    <row r="200" spans="2:14">
      <c r="B200" s="70"/>
      <c r="C200" s="71" t="str">
        <f t="shared" si="4"/>
        <v/>
      </c>
      <c r="D200" s="71"/>
      <c r="E200" s="71" t="str">
        <f t="shared" si="5"/>
        <v/>
      </c>
      <c r="F200" s="72"/>
      <c r="G200" s="73"/>
      <c r="H200" s="74"/>
      <c r="I200" s="73"/>
      <c r="J200" s="74"/>
      <c r="K200" s="75"/>
      <c r="L200" s="76"/>
      <c r="M200" s="77"/>
      <c r="N200" s="78"/>
    </row>
  </sheetData>
  <mergeCells count="10">
    <mergeCell ref="I5:J5"/>
    <mergeCell ref="K5:L5"/>
    <mergeCell ref="M5:M6"/>
    <mergeCell ref="N5:N6"/>
    <mergeCell ref="B5:B6"/>
    <mergeCell ref="C5:C6"/>
    <mergeCell ref="D5:D6"/>
    <mergeCell ref="E5:E6"/>
    <mergeCell ref="F5:F6"/>
    <mergeCell ref="G5:H5"/>
  </mergeCells>
  <dataValidations count="3">
    <dataValidation type="whole" operator="greaterThanOrEqual" allowBlank="1" showInputMessage="1" showErrorMessage="1" errorTitle="Erro!" error="Introduzir número inteiro (&gt;=0)." sqref="K8:M200" xr:uid="{C820947E-C13A-4680-AB70-C0515590486C}">
      <formula1>0</formula1>
    </dataValidation>
    <dataValidation type="whole" allowBlank="1" showInputMessage="1" showErrorMessage="1" errorTitle="Erro!" error="Introduzir NIF válido (9 dígitos)." sqref="H8:H200 J8:J200" xr:uid="{0D68FB1D-171F-4987-B56A-E1532497AAFA}">
      <formula1>100000000</formula1>
      <formula2>999999999</formula2>
    </dataValidation>
    <dataValidation type="whole" allowBlank="1" showInputMessage="1" showErrorMessage="1" errorTitle="Erro!" error="Introduzir um ano válido (e.g., 1985)." sqref="F8:F200" xr:uid="{3C7E0BD6-DE01-4D84-ADD1-752F48E044EE}">
      <formula1>1800</formula1>
      <formula2>2100</formula2>
    </dataValidation>
  </dataValidations>
  <hyperlinks>
    <hyperlink ref="I2" location="'0.Índice'!A1" display="Índice" xr:uid="{D9F7EEF1-D369-4A46-AFEC-3A53B473B7CF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D030D-A14A-4574-A2CF-494AFAE4594A}">
  <sheetPr>
    <tabColor rgb="FF92D050"/>
  </sheetPr>
  <dimension ref="C2:E15"/>
  <sheetViews>
    <sheetView showGridLines="0" workbookViewId="0">
      <selection activeCell="J15" sqref="J15"/>
    </sheetView>
  </sheetViews>
  <sheetFormatPr defaultRowHeight="15"/>
  <cols>
    <col min="3" max="3" width="24.28515625" bestFit="1" customWidth="1"/>
    <col min="4" max="4" width="10" customWidth="1"/>
  </cols>
  <sheetData>
    <row r="2" spans="3:5">
      <c r="C2" s="84" t="s">
        <v>133</v>
      </c>
      <c r="D2" s="84"/>
    </row>
    <row r="4" spans="3:5">
      <c r="C4" s="85" t="s">
        <v>134</v>
      </c>
      <c r="D4" s="86" t="s">
        <v>241</v>
      </c>
      <c r="E4" s="86" t="s">
        <v>135</v>
      </c>
    </row>
    <row r="5" spans="3:5">
      <c r="C5" t="s">
        <v>136</v>
      </c>
      <c r="D5">
        <v>4</v>
      </c>
      <c r="E5" s="87">
        <v>6</v>
      </c>
    </row>
    <row r="6" spans="3:5">
      <c r="C6" t="s">
        <v>137</v>
      </c>
      <c r="D6">
        <v>1362</v>
      </c>
      <c r="E6" s="87">
        <v>1677</v>
      </c>
    </row>
    <row r="7" spans="3:5">
      <c r="C7" t="s">
        <v>138</v>
      </c>
      <c r="D7">
        <v>5</v>
      </c>
      <c r="E7" s="87">
        <v>3</v>
      </c>
    </row>
    <row r="8" spans="3:5">
      <c r="C8" t="s">
        <v>139</v>
      </c>
      <c r="D8">
        <v>35</v>
      </c>
      <c r="E8" s="87">
        <v>16</v>
      </c>
    </row>
    <row r="9" spans="3:5">
      <c r="C9" t="s">
        <v>140</v>
      </c>
      <c r="D9">
        <v>21</v>
      </c>
      <c r="E9" s="87">
        <v>14</v>
      </c>
    </row>
    <row r="10" spans="3:5">
      <c r="C10" t="s">
        <v>141</v>
      </c>
      <c r="D10">
        <v>59</v>
      </c>
      <c r="E10" s="87">
        <v>27</v>
      </c>
    </row>
    <row r="11" spans="3:5">
      <c r="C11" t="s">
        <v>142</v>
      </c>
      <c r="D11">
        <v>0</v>
      </c>
      <c r="E11" s="87">
        <v>1</v>
      </c>
    </row>
    <row r="12" spans="3:5">
      <c r="C12" t="s">
        <v>143</v>
      </c>
      <c r="D12">
        <v>64</v>
      </c>
      <c r="E12" s="87">
        <v>26</v>
      </c>
    </row>
    <row r="13" spans="3:5">
      <c r="C13" t="s">
        <v>144</v>
      </c>
      <c r="D13">
        <v>13</v>
      </c>
      <c r="E13" s="87">
        <v>3</v>
      </c>
    </row>
    <row r="14" spans="3:5">
      <c r="C14" t="s">
        <v>145</v>
      </c>
      <c r="D14">
        <v>4</v>
      </c>
      <c r="E14" s="87">
        <v>1</v>
      </c>
    </row>
    <row r="15" spans="3:5">
      <c r="C15" s="88" t="s">
        <v>146</v>
      </c>
      <c r="D15" s="88">
        <f>SUBTOTAL(109,D5:D14)</f>
        <v>1567</v>
      </c>
      <c r="E15" s="89">
        <f>SUBTOTAL(109,E5:E14)</f>
        <v>1774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0056C-81EC-4EC4-95A8-EAC9E73AF75E}">
  <sheetPr>
    <tabColor rgb="FF92D050"/>
  </sheetPr>
  <dimension ref="A1:G52"/>
  <sheetViews>
    <sheetView showGridLines="0" workbookViewId="0">
      <selection activeCell="E59" sqref="E59"/>
    </sheetView>
  </sheetViews>
  <sheetFormatPr defaultColWidth="9.140625" defaultRowHeight="16.5"/>
  <cols>
    <col min="1" max="1" width="1.7109375" style="40" customWidth="1"/>
    <col min="2" max="2" width="6.28515625" style="40" customWidth="1"/>
    <col min="3" max="3" width="54.5703125" style="40" customWidth="1"/>
    <col min="4" max="4" width="14.42578125" style="40" customWidth="1"/>
    <col min="5" max="5" width="84.140625" style="40" customWidth="1"/>
    <col min="6" max="16384" width="9.140625" style="40"/>
  </cols>
  <sheetData>
    <row r="1" spans="1:7" ht="20.25">
      <c r="C1" s="90" t="s">
        <v>147</v>
      </c>
    </row>
    <row r="2" spans="1:7" ht="17.25">
      <c r="C2" s="91" t="str">
        <f>+'[8]1.Identificação'!F9</f>
        <v>MTS - Metro, Transportes do Sul, S.A.</v>
      </c>
      <c r="E2" s="46"/>
    </row>
    <row r="3" spans="1:7">
      <c r="C3" s="92" t="str">
        <f>+'[8]1.Identificação'!C6&amp;" "&amp;'[8]1.Identificação'!E6</f>
        <v>Ano a que reporta a informação: 2024</v>
      </c>
      <c r="D3" s="93"/>
      <c r="E3" s="46" t="s">
        <v>103</v>
      </c>
    </row>
    <row r="4" spans="1:7">
      <c r="C4" s="50"/>
    </row>
    <row r="5" spans="1:7" s="94" customFormat="1" ht="20.25">
      <c r="B5" s="95" t="s">
        <v>148</v>
      </c>
      <c r="C5" s="95" t="s">
        <v>149</v>
      </c>
      <c r="D5" s="96"/>
      <c r="E5" s="96"/>
    </row>
    <row r="6" spans="1:7" s="65" customFormat="1">
      <c r="A6" s="40"/>
      <c r="B6" s="97"/>
      <c r="C6" s="98" t="s">
        <v>150</v>
      </c>
      <c r="D6" s="99">
        <v>2024</v>
      </c>
      <c r="E6" s="100" t="s">
        <v>5</v>
      </c>
      <c r="G6" s="101"/>
    </row>
    <row r="7" spans="1:7" s="65" customFormat="1">
      <c r="A7" s="40"/>
      <c r="B7" s="40"/>
      <c r="C7" s="102" t="s">
        <v>151</v>
      </c>
      <c r="D7" s="103">
        <v>80</v>
      </c>
      <c r="E7" s="104"/>
    </row>
    <row r="8" spans="1:7" s="65" customFormat="1">
      <c r="A8" s="40"/>
      <c r="B8" s="40"/>
      <c r="C8" s="105" t="s">
        <v>152</v>
      </c>
      <c r="D8" s="106">
        <v>40</v>
      </c>
      <c r="E8" s="107"/>
    </row>
    <row r="9" spans="1:7" s="65" customFormat="1">
      <c r="A9" s="40"/>
      <c r="B9" s="40"/>
      <c r="C9" s="105" t="s">
        <v>153</v>
      </c>
      <c r="D9" s="106">
        <v>1</v>
      </c>
      <c r="E9" s="107"/>
    </row>
    <row r="10" spans="1:7" s="65" customFormat="1">
      <c r="A10" s="40"/>
      <c r="B10" s="40"/>
      <c r="C10" s="105" t="s">
        <v>154</v>
      </c>
      <c r="D10" s="106">
        <v>11</v>
      </c>
      <c r="E10" s="107"/>
    </row>
    <row r="11" spans="1:7" s="65" customFormat="1">
      <c r="A11" s="40"/>
      <c r="B11" s="40"/>
      <c r="C11" s="105" t="s">
        <v>155</v>
      </c>
      <c r="D11" s="106">
        <v>10</v>
      </c>
      <c r="E11" s="107"/>
    </row>
    <row r="12" spans="1:7" s="65" customFormat="1">
      <c r="A12" s="40"/>
      <c r="B12" s="40"/>
      <c r="C12" s="105" t="s">
        <v>156</v>
      </c>
      <c r="D12" s="106">
        <v>0</v>
      </c>
      <c r="E12" s="107"/>
    </row>
    <row r="13" spans="1:7" s="65" customFormat="1">
      <c r="A13" s="40"/>
      <c r="B13" s="40"/>
      <c r="C13" s="105" t="s">
        <v>157</v>
      </c>
      <c r="D13" s="106">
        <v>1</v>
      </c>
      <c r="E13" s="107"/>
    </row>
    <row r="14" spans="1:7" s="65" customFormat="1">
      <c r="A14" s="40"/>
      <c r="B14" s="40"/>
      <c r="C14" s="105" t="s">
        <v>158</v>
      </c>
      <c r="D14" s="106">
        <v>0</v>
      </c>
      <c r="E14" s="107"/>
    </row>
    <row r="15" spans="1:7" s="65" customFormat="1">
      <c r="A15" s="40"/>
      <c r="B15" s="40"/>
      <c r="C15" s="105" t="s">
        <v>159</v>
      </c>
      <c r="D15" s="106">
        <v>17</v>
      </c>
      <c r="E15" s="107" t="s">
        <v>160</v>
      </c>
    </row>
    <row r="16" spans="1:7" s="65" customFormat="1">
      <c r="A16" s="40"/>
      <c r="B16" s="97"/>
      <c r="C16" s="98" t="s">
        <v>161</v>
      </c>
      <c r="D16" s="108">
        <v>2024</v>
      </c>
      <c r="E16" s="100" t="s">
        <v>5</v>
      </c>
      <c r="G16" s="101"/>
    </row>
    <row r="17" spans="1:7" s="65" customFormat="1">
      <c r="A17" s="40"/>
      <c r="B17" s="40"/>
      <c r="C17" s="102" t="s">
        <v>162</v>
      </c>
      <c r="D17" s="103">
        <v>0</v>
      </c>
      <c r="E17" s="104"/>
    </row>
    <row r="18" spans="1:7" s="65" customFormat="1">
      <c r="A18" s="40"/>
      <c r="B18" s="40"/>
      <c r="C18" s="105" t="s">
        <v>163</v>
      </c>
      <c r="D18" s="106"/>
      <c r="E18" s="107"/>
    </row>
    <row r="19" spans="1:7" s="65" customFormat="1">
      <c r="A19" s="40"/>
      <c r="B19" s="40"/>
      <c r="C19" s="105" t="s">
        <v>164</v>
      </c>
      <c r="D19" s="106"/>
      <c r="E19" s="107"/>
    </row>
    <row r="20" spans="1:7" s="65" customFormat="1">
      <c r="A20" s="40"/>
      <c r="B20" s="40"/>
      <c r="C20" s="105" t="s">
        <v>165</v>
      </c>
      <c r="D20" s="106"/>
      <c r="E20" s="107"/>
    </row>
    <row r="21" spans="1:7" s="65" customFormat="1">
      <c r="A21" s="40"/>
      <c r="B21" s="40"/>
      <c r="C21" s="105" t="s">
        <v>159</v>
      </c>
      <c r="D21" s="106"/>
      <c r="E21" s="107"/>
    </row>
    <row r="22" spans="1:7" s="65" customFormat="1">
      <c r="A22" s="40"/>
      <c r="B22" s="97"/>
      <c r="C22" s="98" t="s">
        <v>166</v>
      </c>
      <c r="D22" s="108">
        <v>2024</v>
      </c>
      <c r="E22" s="100" t="s">
        <v>5</v>
      </c>
      <c r="G22" s="101"/>
    </row>
    <row r="23" spans="1:7" s="65" customFormat="1">
      <c r="A23" s="40"/>
      <c r="B23" s="40"/>
      <c r="C23" s="102" t="s">
        <v>167</v>
      </c>
      <c r="D23" s="103">
        <v>0</v>
      </c>
      <c r="E23" s="104"/>
    </row>
    <row r="24" spans="1:7" s="65" customFormat="1">
      <c r="A24" s="40"/>
      <c r="B24" s="40"/>
      <c r="C24" s="105" t="s">
        <v>168</v>
      </c>
      <c r="D24" s="106"/>
      <c r="E24" s="107"/>
    </row>
    <row r="25" spans="1:7" s="65" customFormat="1">
      <c r="A25" s="40"/>
      <c r="B25" s="40"/>
      <c r="C25" s="105" t="s">
        <v>169</v>
      </c>
      <c r="D25" s="106"/>
      <c r="E25" s="107"/>
    </row>
    <row r="26" spans="1:7" s="65" customFormat="1">
      <c r="A26" s="40"/>
      <c r="B26" s="40"/>
      <c r="C26" s="105" t="s">
        <v>170</v>
      </c>
      <c r="D26" s="106"/>
      <c r="E26" s="107"/>
    </row>
    <row r="27" spans="1:7" s="65" customFormat="1">
      <c r="A27" s="40"/>
      <c r="B27" s="40"/>
      <c r="C27" s="105" t="s">
        <v>145</v>
      </c>
      <c r="D27" s="106"/>
      <c r="E27" s="107"/>
    </row>
    <row r="28" spans="1:7" s="65" customFormat="1">
      <c r="A28" s="40"/>
      <c r="B28" s="97"/>
      <c r="C28" s="98" t="s">
        <v>171</v>
      </c>
      <c r="D28" s="108">
        <v>2024</v>
      </c>
      <c r="E28" s="100" t="s">
        <v>5</v>
      </c>
      <c r="G28" s="101"/>
    </row>
    <row r="29" spans="1:7" s="65" customFormat="1">
      <c r="A29" s="40"/>
      <c r="B29" s="40"/>
      <c r="C29" s="102" t="s">
        <v>172</v>
      </c>
      <c r="D29" s="103">
        <v>0</v>
      </c>
      <c r="E29" s="104"/>
    </row>
    <row r="30" spans="1:7" s="65" customFormat="1">
      <c r="A30" s="40"/>
      <c r="B30" s="40"/>
      <c r="C30" s="105" t="s">
        <v>173</v>
      </c>
      <c r="D30" s="106"/>
      <c r="E30" s="107"/>
    </row>
    <row r="31" spans="1:7" s="65" customFormat="1">
      <c r="A31" s="40"/>
      <c r="B31" s="40"/>
      <c r="C31" s="105" t="s">
        <v>169</v>
      </c>
      <c r="D31" s="106"/>
      <c r="E31" s="107"/>
    </row>
    <row r="32" spans="1:7" s="65" customFormat="1">
      <c r="A32" s="40"/>
      <c r="B32" s="40"/>
      <c r="C32" s="105" t="s">
        <v>174</v>
      </c>
      <c r="D32" s="106"/>
      <c r="E32" s="107"/>
    </row>
    <row r="33" spans="1:7" s="65" customFormat="1">
      <c r="A33" s="40"/>
      <c r="B33" s="40"/>
      <c r="C33" s="105" t="s">
        <v>145</v>
      </c>
      <c r="D33" s="106"/>
      <c r="E33" s="107"/>
    </row>
    <row r="34" spans="1:7" s="65" customFormat="1">
      <c r="A34" s="40"/>
      <c r="B34" s="97"/>
      <c r="C34" s="98" t="s">
        <v>175</v>
      </c>
      <c r="D34" s="108">
        <v>2024</v>
      </c>
      <c r="E34" s="100" t="s">
        <v>5</v>
      </c>
      <c r="G34" s="101"/>
    </row>
    <row r="35" spans="1:7" s="65" customFormat="1">
      <c r="A35" s="40"/>
      <c r="B35" s="40"/>
      <c r="C35" s="102" t="s">
        <v>176</v>
      </c>
      <c r="D35" s="103">
        <v>20</v>
      </c>
      <c r="E35" s="104"/>
    </row>
    <row r="36" spans="1:7" s="65" customFormat="1">
      <c r="A36" s="40"/>
      <c r="B36" s="40"/>
      <c r="C36" s="105" t="s">
        <v>177</v>
      </c>
      <c r="D36" s="106">
        <v>2</v>
      </c>
      <c r="E36" s="107"/>
    </row>
    <row r="37" spans="1:7" s="65" customFormat="1">
      <c r="A37" s="40"/>
      <c r="B37" s="40"/>
      <c r="C37" s="105" t="s">
        <v>178</v>
      </c>
      <c r="D37" s="106">
        <v>0</v>
      </c>
      <c r="E37" s="107"/>
    </row>
    <row r="38" spans="1:7" s="65" customFormat="1">
      <c r="A38" s="40"/>
      <c r="B38" s="40"/>
      <c r="C38" s="105" t="s">
        <v>179</v>
      </c>
      <c r="D38" s="106">
        <v>1</v>
      </c>
      <c r="E38" s="107"/>
    </row>
    <row r="39" spans="1:7" s="65" customFormat="1">
      <c r="A39" s="40"/>
      <c r="B39" s="40"/>
      <c r="C39" s="105" t="s">
        <v>180</v>
      </c>
      <c r="D39" s="106">
        <v>17</v>
      </c>
      <c r="E39" s="107"/>
    </row>
    <row r="40" spans="1:7" s="65" customFormat="1">
      <c r="A40" s="40"/>
      <c r="B40" s="40"/>
      <c r="C40" s="105" t="s">
        <v>181</v>
      </c>
      <c r="D40" s="106">
        <v>0</v>
      </c>
      <c r="E40" s="107"/>
    </row>
    <row r="41" spans="1:7" s="65" customFormat="1">
      <c r="A41" s="40"/>
      <c r="B41" s="97"/>
      <c r="C41" s="98" t="s">
        <v>182</v>
      </c>
      <c r="D41" s="108">
        <v>2024</v>
      </c>
      <c r="E41" s="100" t="s">
        <v>5</v>
      </c>
      <c r="G41" s="101"/>
    </row>
    <row r="42" spans="1:7" s="65" customFormat="1">
      <c r="A42" s="40"/>
      <c r="B42" s="40"/>
      <c r="C42" s="109" t="s">
        <v>183</v>
      </c>
      <c r="D42" s="106"/>
      <c r="E42" s="110"/>
    </row>
    <row r="43" spans="1:7" s="65" customFormat="1">
      <c r="A43" s="40"/>
      <c r="B43" s="111"/>
      <c r="C43" s="98" t="s">
        <v>184</v>
      </c>
      <c r="D43" s="108">
        <v>2024</v>
      </c>
      <c r="E43" s="100" t="s">
        <v>5</v>
      </c>
    </row>
    <row r="44" spans="1:7" s="65" customFormat="1" ht="43.5">
      <c r="A44" s="40"/>
      <c r="B44" s="112"/>
      <c r="C44" s="113" t="s">
        <v>185</v>
      </c>
      <c r="D44" s="114">
        <v>38</v>
      </c>
      <c r="E44" s="115" t="s">
        <v>186</v>
      </c>
    </row>
    <row r="45" spans="1:7" s="65" customFormat="1">
      <c r="A45" s="40"/>
      <c r="B45" s="112"/>
      <c r="C45" s="116"/>
      <c r="D45" s="117"/>
      <c r="E45" s="118"/>
    </row>
    <row r="46" spans="1:7" s="65" customFormat="1" ht="20.25">
      <c r="A46" s="40"/>
      <c r="B46" s="95" t="s">
        <v>187</v>
      </c>
      <c r="C46" s="95" t="s">
        <v>188</v>
      </c>
      <c r="D46" s="40"/>
      <c r="E46" s="119"/>
    </row>
    <row r="47" spans="1:7" s="65" customFormat="1">
      <c r="A47" s="40"/>
      <c r="B47" s="111"/>
      <c r="C47" s="98" t="s">
        <v>189</v>
      </c>
      <c r="D47" s="108">
        <v>2024</v>
      </c>
      <c r="E47" s="100" t="s">
        <v>5</v>
      </c>
    </row>
    <row r="48" spans="1:7" s="65" customFormat="1" ht="20.25">
      <c r="A48" s="40"/>
      <c r="B48" s="95"/>
      <c r="C48" s="120" t="s">
        <v>190</v>
      </c>
      <c r="D48" s="103">
        <v>8052.2</v>
      </c>
      <c r="E48" s="104"/>
    </row>
    <row r="49" spans="1:5" s="65" customFormat="1">
      <c r="A49" s="40"/>
      <c r="B49" s="40"/>
      <c r="C49" s="121" t="s">
        <v>191</v>
      </c>
      <c r="D49" s="122">
        <v>7385.9</v>
      </c>
      <c r="E49" s="110"/>
    </row>
    <row r="50" spans="1:5" s="65" customFormat="1">
      <c r="A50" s="40"/>
      <c r="B50" s="40"/>
      <c r="C50" s="121" t="s">
        <v>192</v>
      </c>
      <c r="D50" s="122">
        <v>666.3</v>
      </c>
      <c r="E50" s="110"/>
    </row>
    <row r="51" spans="1:5" s="65" customFormat="1">
      <c r="A51" s="40"/>
      <c r="B51" s="111"/>
      <c r="C51" s="98" t="s">
        <v>193</v>
      </c>
      <c r="D51" s="108">
        <v>2024</v>
      </c>
      <c r="E51" s="100" t="s">
        <v>5</v>
      </c>
    </row>
    <row r="52" spans="1:5" s="65" customFormat="1" ht="29.25">
      <c r="A52" s="40"/>
      <c r="B52" s="112"/>
      <c r="C52" s="123" t="s">
        <v>194</v>
      </c>
      <c r="D52" s="124">
        <v>1.1000000000000001</v>
      </c>
      <c r="E52" s="115" t="s">
        <v>195</v>
      </c>
    </row>
  </sheetData>
  <dataValidations count="2">
    <dataValidation type="whole" operator="greaterThanOrEqual" allowBlank="1" showInputMessage="1" showErrorMessage="1" errorTitle="Erro!" error="Introduzir número inteiro (&gt;=0)." sqref="D8:D15 D18:D21 D24:D27 D30:D33 D36:D40 D42 D44" xr:uid="{0BD31A0F-CA76-4D11-BBA2-8BFC1662278C}">
      <formula1>0</formula1>
    </dataValidation>
    <dataValidation type="decimal" operator="greaterThanOrEqual" allowBlank="1" showInputMessage="1" showErrorMessage="1" errorTitle="Erro!" error="Introduzir valor (&gt;=0)." sqref="D49:D50 D52" xr:uid="{B490B384-626F-4AC0-9532-5487D14DD496}">
      <formula1>0</formula1>
    </dataValidation>
  </dataValidations>
  <hyperlinks>
    <hyperlink ref="E3" location="'0.Índice'!A1" display="Índice" xr:uid="{9EC16C7E-00F4-4AEE-A02E-BABC7E1BC76C}"/>
  </hyperlink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2DA14-CBA0-4193-84F6-999033E2F1C2}">
  <dimension ref="A1:G52"/>
  <sheetViews>
    <sheetView showGridLines="0" topLeftCell="A36" workbookViewId="0">
      <selection activeCell="J13" sqref="J13"/>
    </sheetView>
  </sheetViews>
  <sheetFormatPr defaultColWidth="9.140625" defaultRowHeight="16.5"/>
  <cols>
    <col min="1" max="1" width="1.7109375" style="40" customWidth="1"/>
    <col min="2" max="2" width="6.28515625" style="40" customWidth="1"/>
    <col min="3" max="3" width="54.5703125" style="40" customWidth="1"/>
    <col min="4" max="4" width="14.42578125" style="40" customWidth="1"/>
    <col min="5" max="5" width="114.85546875" style="40" customWidth="1"/>
    <col min="6" max="16384" width="9.140625" style="40"/>
  </cols>
  <sheetData>
    <row r="1" spans="1:7" ht="20.25">
      <c r="C1" s="153" t="s">
        <v>147</v>
      </c>
    </row>
    <row r="2" spans="1:7" ht="17.25">
      <c r="C2" s="154" t="str">
        <f>+'[7]1.Identificação'!F9</f>
        <v>MTS - Metro, Transportes do Sul, S.A.</v>
      </c>
      <c r="E2" s="46"/>
    </row>
    <row r="3" spans="1:7">
      <c r="C3" s="155" t="str">
        <f>+'[7]1.Identificação'!C6&amp;" "&amp;'[7]1.Identificação'!E6</f>
        <v>Ano a que reporta a informação: 2023</v>
      </c>
      <c r="D3" s="93"/>
      <c r="E3" s="46" t="s">
        <v>103</v>
      </c>
    </row>
    <row r="4" spans="1:7">
      <c r="C4" s="50"/>
    </row>
    <row r="5" spans="1:7" s="94" customFormat="1" ht="20.25">
      <c r="B5" s="95" t="s">
        <v>148</v>
      </c>
      <c r="C5" s="95" t="s">
        <v>149</v>
      </c>
      <c r="D5" s="96"/>
      <c r="E5" s="96"/>
    </row>
    <row r="6" spans="1:7" s="65" customFormat="1">
      <c r="A6" s="40"/>
      <c r="B6" s="97"/>
      <c r="C6" s="98" t="s">
        <v>150</v>
      </c>
      <c r="D6" s="99">
        <f>+'[7]1.Identificação'!$E$6</f>
        <v>2023</v>
      </c>
      <c r="E6" s="100" t="s">
        <v>5</v>
      </c>
      <c r="G6" s="101"/>
    </row>
    <row r="7" spans="1:7" s="65" customFormat="1">
      <c r="A7" s="40"/>
      <c r="B7" s="40"/>
      <c r="C7" s="102" t="s">
        <v>151</v>
      </c>
      <c r="D7" s="103">
        <f>+SUM(D8:D15)</f>
        <v>40</v>
      </c>
      <c r="E7" s="104"/>
    </row>
    <row r="8" spans="1:7" s="65" customFormat="1">
      <c r="A8" s="40"/>
      <c r="B8" s="40"/>
      <c r="C8" s="105" t="s">
        <v>152</v>
      </c>
      <c r="D8" s="106">
        <v>10</v>
      </c>
      <c r="E8" s="107"/>
    </row>
    <row r="9" spans="1:7" s="65" customFormat="1">
      <c r="A9" s="40"/>
      <c r="B9" s="40"/>
      <c r="C9" s="105" t="s">
        <v>153</v>
      </c>
      <c r="D9" s="106">
        <v>1</v>
      </c>
      <c r="E9" s="107"/>
    </row>
    <row r="10" spans="1:7" s="65" customFormat="1">
      <c r="A10" s="40"/>
      <c r="B10" s="40"/>
      <c r="C10" s="105" t="s">
        <v>154</v>
      </c>
      <c r="D10" s="106">
        <v>10</v>
      </c>
      <c r="E10" s="107"/>
    </row>
    <row r="11" spans="1:7" s="65" customFormat="1">
      <c r="A11" s="40"/>
      <c r="B11" s="40"/>
      <c r="C11" s="105" t="s">
        <v>155</v>
      </c>
      <c r="D11" s="106">
        <v>5</v>
      </c>
      <c r="E11" s="107"/>
    </row>
    <row r="12" spans="1:7" s="65" customFormat="1">
      <c r="A12" s="40"/>
      <c r="B12" s="40"/>
      <c r="C12" s="105" t="s">
        <v>156</v>
      </c>
      <c r="D12" s="106">
        <v>0</v>
      </c>
      <c r="E12" s="107"/>
    </row>
    <row r="13" spans="1:7" s="65" customFormat="1">
      <c r="A13" s="40"/>
      <c r="B13" s="40"/>
      <c r="C13" s="105" t="s">
        <v>157</v>
      </c>
      <c r="D13" s="106">
        <v>3</v>
      </c>
      <c r="E13" s="107"/>
    </row>
    <row r="14" spans="1:7" s="65" customFormat="1">
      <c r="A14" s="40"/>
      <c r="B14" s="40"/>
      <c r="C14" s="105" t="s">
        <v>158</v>
      </c>
      <c r="D14" s="106">
        <v>0</v>
      </c>
      <c r="E14" s="107"/>
    </row>
    <row r="15" spans="1:7" s="65" customFormat="1">
      <c r="A15" s="40"/>
      <c r="B15" s="40"/>
      <c r="C15" s="105" t="s">
        <v>159</v>
      </c>
      <c r="D15" s="106">
        <v>11</v>
      </c>
      <c r="E15" s="107" t="s">
        <v>160</v>
      </c>
    </row>
    <row r="16" spans="1:7" s="65" customFormat="1">
      <c r="A16" s="40"/>
      <c r="B16" s="97"/>
      <c r="C16" s="98" t="s">
        <v>161</v>
      </c>
      <c r="D16" s="108">
        <f>+$D$6</f>
        <v>2023</v>
      </c>
      <c r="E16" s="100" t="s">
        <v>5</v>
      </c>
      <c r="G16" s="101"/>
    </row>
    <row r="17" spans="1:7" s="65" customFormat="1">
      <c r="A17" s="40"/>
      <c r="B17" s="40"/>
      <c r="C17" s="102" t="s">
        <v>162</v>
      </c>
      <c r="D17" s="103">
        <f>SUM(D18:D21)</f>
        <v>1</v>
      </c>
      <c r="E17" s="104"/>
    </row>
    <row r="18" spans="1:7" s="65" customFormat="1">
      <c r="A18" s="40"/>
      <c r="B18" s="40"/>
      <c r="C18" s="105" t="s">
        <v>163</v>
      </c>
      <c r="D18" s="106">
        <v>1</v>
      </c>
      <c r="E18" s="107" t="s">
        <v>242</v>
      </c>
    </row>
    <row r="19" spans="1:7" s="65" customFormat="1">
      <c r="A19" s="40"/>
      <c r="B19" s="40"/>
      <c r="C19" s="105" t="s">
        <v>164</v>
      </c>
      <c r="D19" s="106">
        <v>0</v>
      </c>
      <c r="E19" s="107"/>
    </row>
    <row r="20" spans="1:7" s="65" customFormat="1">
      <c r="A20" s="40"/>
      <c r="B20" s="40"/>
      <c r="C20" s="105" t="s">
        <v>165</v>
      </c>
      <c r="D20" s="106">
        <v>0</v>
      </c>
      <c r="E20" s="107"/>
    </row>
    <row r="21" spans="1:7" s="65" customFormat="1">
      <c r="A21" s="40"/>
      <c r="B21" s="40"/>
      <c r="C21" s="105" t="s">
        <v>159</v>
      </c>
      <c r="D21" s="106">
        <v>0</v>
      </c>
      <c r="E21" s="107"/>
    </row>
    <row r="22" spans="1:7" s="65" customFormat="1">
      <c r="A22" s="40"/>
      <c r="B22" s="97"/>
      <c r="C22" s="98" t="s">
        <v>166</v>
      </c>
      <c r="D22" s="108">
        <f>+$D$6</f>
        <v>2023</v>
      </c>
      <c r="E22" s="100" t="s">
        <v>5</v>
      </c>
      <c r="G22" s="101"/>
    </row>
    <row r="23" spans="1:7" s="65" customFormat="1">
      <c r="A23" s="40"/>
      <c r="B23" s="40"/>
      <c r="C23" s="102" t="s">
        <v>167</v>
      </c>
      <c r="D23" s="103">
        <f>SUM(D24:D27)</f>
        <v>0</v>
      </c>
      <c r="E23" s="104"/>
    </row>
    <row r="24" spans="1:7" s="65" customFormat="1">
      <c r="A24" s="40"/>
      <c r="B24" s="40"/>
      <c r="C24" s="105" t="s">
        <v>168</v>
      </c>
      <c r="D24" s="106"/>
      <c r="E24" s="107"/>
    </row>
    <row r="25" spans="1:7" s="65" customFormat="1">
      <c r="A25" s="40"/>
      <c r="B25" s="40"/>
      <c r="C25" s="105" t="s">
        <v>169</v>
      </c>
      <c r="D25" s="106"/>
      <c r="E25" s="107"/>
    </row>
    <row r="26" spans="1:7" s="65" customFormat="1">
      <c r="A26" s="40"/>
      <c r="B26" s="40"/>
      <c r="C26" s="105" t="s">
        <v>170</v>
      </c>
      <c r="D26" s="106"/>
      <c r="E26" s="107"/>
    </row>
    <row r="27" spans="1:7" s="65" customFormat="1">
      <c r="A27" s="40"/>
      <c r="B27" s="40"/>
      <c r="C27" s="105" t="s">
        <v>145</v>
      </c>
      <c r="D27" s="106"/>
      <c r="E27" s="107"/>
    </row>
    <row r="28" spans="1:7" s="65" customFormat="1">
      <c r="A28" s="40"/>
      <c r="B28" s="97"/>
      <c r="C28" s="98" t="s">
        <v>171</v>
      </c>
      <c r="D28" s="108">
        <f>+$D$6</f>
        <v>2023</v>
      </c>
      <c r="E28" s="100" t="s">
        <v>5</v>
      </c>
      <c r="G28" s="101"/>
    </row>
    <row r="29" spans="1:7" s="65" customFormat="1">
      <c r="A29" s="40"/>
      <c r="B29" s="40"/>
      <c r="C29" s="102" t="s">
        <v>172</v>
      </c>
      <c r="D29" s="103">
        <f>SUM(D30:D33)</f>
        <v>0</v>
      </c>
      <c r="E29" s="104"/>
    </row>
    <row r="30" spans="1:7" s="65" customFormat="1">
      <c r="A30" s="40"/>
      <c r="B30" s="40"/>
      <c r="C30" s="105" t="s">
        <v>173</v>
      </c>
      <c r="D30" s="106"/>
      <c r="E30" s="107"/>
    </row>
    <row r="31" spans="1:7" s="65" customFormat="1">
      <c r="A31" s="40"/>
      <c r="B31" s="40"/>
      <c r="C31" s="105" t="s">
        <v>169</v>
      </c>
      <c r="D31" s="106"/>
      <c r="E31" s="107"/>
    </row>
    <row r="32" spans="1:7" s="65" customFormat="1">
      <c r="A32" s="40"/>
      <c r="B32" s="40"/>
      <c r="C32" s="105" t="s">
        <v>174</v>
      </c>
      <c r="D32" s="106"/>
      <c r="E32" s="107"/>
    </row>
    <row r="33" spans="1:7" s="65" customFormat="1">
      <c r="A33" s="40"/>
      <c r="B33" s="40"/>
      <c r="C33" s="105" t="s">
        <v>145</v>
      </c>
      <c r="D33" s="106"/>
      <c r="E33" s="107"/>
    </row>
    <row r="34" spans="1:7" s="65" customFormat="1">
      <c r="A34" s="40"/>
      <c r="B34" s="97"/>
      <c r="C34" s="98" t="s">
        <v>175</v>
      </c>
      <c r="D34" s="108">
        <f>+$D$6</f>
        <v>2023</v>
      </c>
      <c r="E34" s="100" t="s">
        <v>5</v>
      </c>
      <c r="G34" s="101"/>
    </row>
    <row r="35" spans="1:7" s="65" customFormat="1">
      <c r="A35" s="40"/>
      <c r="B35" s="40"/>
      <c r="C35" s="102" t="s">
        <v>176</v>
      </c>
      <c r="D35" s="103">
        <f>SUM(D36:D40)</f>
        <v>22</v>
      </c>
      <c r="E35" s="104"/>
    </row>
    <row r="36" spans="1:7" s="65" customFormat="1">
      <c r="A36" s="40"/>
      <c r="B36" s="40"/>
      <c r="C36" s="105" t="s">
        <v>177</v>
      </c>
      <c r="D36" s="106">
        <v>4</v>
      </c>
      <c r="E36" s="107"/>
    </row>
    <row r="37" spans="1:7" s="65" customFormat="1">
      <c r="A37" s="40"/>
      <c r="B37" s="40"/>
      <c r="C37" s="105" t="s">
        <v>178</v>
      </c>
      <c r="D37" s="106">
        <v>0</v>
      </c>
      <c r="E37" s="107"/>
    </row>
    <row r="38" spans="1:7" s="65" customFormat="1">
      <c r="A38" s="40"/>
      <c r="B38" s="40"/>
      <c r="C38" s="105" t="s">
        <v>179</v>
      </c>
      <c r="D38" s="106">
        <v>0</v>
      </c>
      <c r="E38" s="107"/>
    </row>
    <row r="39" spans="1:7" s="65" customFormat="1">
      <c r="A39" s="40"/>
      <c r="B39" s="40"/>
      <c r="C39" s="105" t="s">
        <v>180</v>
      </c>
      <c r="D39" s="106">
        <v>18</v>
      </c>
      <c r="E39" s="107"/>
    </row>
    <row r="40" spans="1:7" s="65" customFormat="1">
      <c r="A40" s="40"/>
      <c r="B40" s="40"/>
      <c r="C40" s="105" t="s">
        <v>181</v>
      </c>
      <c r="D40" s="106">
        <v>0</v>
      </c>
      <c r="E40" s="107"/>
    </row>
    <row r="41" spans="1:7" s="65" customFormat="1">
      <c r="A41" s="40"/>
      <c r="B41" s="97"/>
      <c r="C41" s="98" t="s">
        <v>182</v>
      </c>
      <c r="D41" s="108">
        <f>+$D$6</f>
        <v>2023</v>
      </c>
      <c r="E41" s="100" t="s">
        <v>5</v>
      </c>
      <c r="G41" s="101"/>
    </row>
    <row r="42" spans="1:7" s="65" customFormat="1">
      <c r="A42" s="40"/>
      <c r="B42" s="40"/>
      <c r="C42" s="109" t="s">
        <v>183</v>
      </c>
      <c r="D42" s="106"/>
      <c r="E42" s="110"/>
    </row>
    <row r="43" spans="1:7" s="65" customFormat="1">
      <c r="A43" s="40"/>
      <c r="B43" s="111"/>
      <c r="C43" s="98" t="s">
        <v>184</v>
      </c>
      <c r="D43" s="108">
        <f>+$D$6</f>
        <v>2023</v>
      </c>
      <c r="E43" s="100" t="s">
        <v>5</v>
      </c>
    </row>
    <row r="44" spans="1:7" s="65" customFormat="1" ht="29.25">
      <c r="A44" s="40"/>
      <c r="B44" s="112"/>
      <c r="C44" s="113" t="s">
        <v>185</v>
      </c>
      <c r="D44" s="114">
        <v>29</v>
      </c>
      <c r="E44" s="115" t="s">
        <v>243</v>
      </c>
    </row>
    <row r="45" spans="1:7" s="65" customFormat="1">
      <c r="A45" s="40"/>
      <c r="B45" s="112"/>
      <c r="C45" s="116"/>
      <c r="D45" s="117"/>
      <c r="E45" s="118"/>
    </row>
    <row r="46" spans="1:7" s="65" customFormat="1" ht="20.25">
      <c r="A46" s="40"/>
      <c r="B46" s="95" t="s">
        <v>187</v>
      </c>
      <c r="C46" s="95" t="s">
        <v>188</v>
      </c>
      <c r="D46" s="40"/>
      <c r="E46" s="119"/>
    </row>
    <row r="47" spans="1:7" s="65" customFormat="1">
      <c r="A47" s="40"/>
      <c r="B47" s="111"/>
      <c r="C47" s="98" t="s">
        <v>189</v>
      </c>
      <c r="D47" s="108">
        <f>+$D$6</f>
        <v>2023</v>
      </c>
      <c r="E47" s="100" t="s">
        <v>5</v>
      </c>
    </row>
    <row r="48" spans="1:7" s="65" customFormat="1" ht="20.25">
      <c r="A48" s="40"/>
      <c r="B48" s="95"/>
      <c r="C48" s="120" t="s">
        <v>190</v>
      </c>
      <c r="D48" s="103">
        <f>SUM(D49:D50)</f>
        <v>7625.86</v>
      </c>
      <c r="E48" s="104"/>
    </row>
    <row r="49" spans="1:5" s="65" customFormat="1">
      <c r="A49" s="40"/>
      <c r="B49" s="40"/>
      <c r="C49" s="121" t="s">
        <v>191</v>
      </c>
      <c r="D49" s="122">
        <v>6990.46</v>
      </c>
      <c r="E49" s="110"/>
    </row>
    <row r="50" spans="1:5" s="65" customFormat="1">
      <c r="A50" s="40"/>
      <c r="B50" s="40"/>
      <c r="C50" s="121" t="s">
        <v>192</v>
      </c>
      <c r="D50" s="122">
        <v>635.4</v>
      </c>
      <c r="E50" s="110"/>
    </row>
    <row r="51" spans="1:5" s="65" customFormat="1">
      <c r="A51" s="40"/>
      <c r="B51" s="111"/>
      <c r="C51" s="98" t="s">
        <v>193</v>
      </c>
      <c r="D51" s="108">
        <f>+$D$6</f>
        <v>2023</v>
      </c>
      <c r="E51" s="100" t="s">
        <v>5</v>
      </c>
    </row>
    <row r="52" spans="1:5" s="65" customFormat="1" ht="56.25" customHeight="1">
      <c r="A52" s="40"/>
      <c r="B52" s="112"/>
      <c r="C52" s="123" t="s">
        <v>194</v>
      </c>
      <c r="D52" s="124">
        <v>1.22</v>
      </c>
      <c r="E52" s="156" t="s">
        <v>244</v>
      </c>
    </row>
  </sheetData>
  <dataValidations count="2">
    <dataValidation type="decimal" operator="greaterThanOrEqual" allowBlank="1" showInputMessage="1" showErrorMessage="1" errorTitle="Erro!" error="Introduzir valor (&gt;=0)." sqref="D49:D50 D52" xr:uid="{AEB17096-E534-4F7B-83DB-4FB8F1A2EC49}">
      <formula1>0</formula1>
    </dataValidation>
    <dataValidation type="whole" operator="greaterThanOrEqual" allowBlank="1" showInputMessage="1" showErrorMessage="1" errorTitle="Erro!" error="Introduzir número inteiro (&gt;=0)." sqref="D8:D15 D18:D21 D24:D27 D30:D33 D36:D40 D42 D44" xr:uid="{5E2D79EC-83EC-4273-A14E-21D84226B8CF}">
      <formula1>0</formula1>
    </dataValidation>
  </dataValidations>
  <hyperlinks>
    <hyperlink ref="E3" location="'0.Índice'!A1" display="Índice" xr:uid="{393FBA50-29BC-4919-8844-826E0979217C}"/>
  </hyperlink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4C81DD7604F4D4D9625FCC7154106CF" ma:contentTypeVersion="6" ma:contentTypeDescription="Criar um novo documento." ma:contentTypeScope="" ma:versionID="a2f4a6597934fcca64942e45dbf7065c">
  <xsd:schema xmlns:xsd="http://www.w3.org/2001/XMLSchema" xmlns:xs="http://www.w3.org/2001/XMLSchema" xmlns:p="http://schemas.microsoft.com/office/2006/metadata/properties" xmlns:ns2="e9b6b6a9-eb6d-4edd-8753-546c62ec5bcf" xmlns:ns3="d41b6469-8aa4-42a2-80da-a4a9497bcbd6" targetNamespace="http://schemas.microsoft.com/office/2006/metadata/properties" ma:root="true" ma:fieldsID="6fc51cf51e3269ac3c70977d7732c3ba" ns2:_="" ns3:_="">
    <xsd:import namespace="e9b6b6a9-eb6d-4edd-8753-546c62ec5bcf"/>
    <xsd:import namespace="d41b6469-8aa4-42a2-80da-a4a9497bcb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b6b6a9-eb6d-4edd-8753-546c62ec5b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1b6469-8aa4-42a2-80da-a4a9497bcb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DB47691-D109-4C17-9DD5-E781D7DD1A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888646-0D8B-4F00-8A2E-3C5BAC6788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b6b6a9-eb6d-4edd-8753-546c62ec5bcf"/>
    <ds:schemaRef ds:uri="d41b6469-8aa4-42a2-80da-a4a9497bcb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268F0C-2520-40DE-AB3E-E15863AC7A26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d41b6469-8aa4-42a2-80da-a4a9497bcbd6"/>
    <ds:schemaRef ds:uri="e9b6b6a9-eb6d-4edd-8753-546c62ec5bcf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11</vt:i4>
      </vt:variant>
    </vt:vector>
  </HeadingPairs>
  <TitlesOfParts>
    <vt:vector size="11" baseType="lpstr">
      <vt:lpstr>ANEXOINFORMACAO_RELATORIO_ANUAL</vt:lpstr>
      <vt:lpstr>Mapa do Município </vt:lpstr>
      <vt:lpstr>Tarifário</vt:lpstr>
      <vt:lpstr>Tarifário 2023</vt:lpstr>
      <vt:lpstr>MC 2024</vt:lpstr>
      <vt:lpstr>MC 2023</vt:lpstr>
      <vt:lpstr>Reclamações MTS</vt:lpstr>
      <vt:lpstr>Q2024</vt:lpstr>
      <vt:lpstr>Q 2023</vt:lpstr>
      <vt:lpstr>Energia_CO2eq</vt:lpstr>
      <vt:lpstr>Energia_CO2eq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Lemos</dc:creator>
  <cp:lastModifiedBy>Leonor Isabel Silva</cp:lastModifiedBy>
  <dcterms:created xsi:type="dcterms:W3CDTF">2019-09-05T14:47:32Z</dcterms:created>
  <dcterms:modified xsi:type="dcterms:W3CDTF">2025-06-30T11:13:28Z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0x010100F4C81DD7604F4D4D9625FCC7154106CF</vt:lpwstr>
  </property>
</Properties>
</file>